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anserver03\本庁共有情報\共有情報\部課情報\工務１課\調整班\工事等様式(標準仕様書)\03 その他\"/>
    </mc:Choice>
  </mc:AlternateContent>
  <bookViews>
    <workbookView xWindow="0" yWindow="0" windowWidth="20490" windowHeight="7530"/>
  </bookViews>
  <sheets>
    <sheet name="2021年版" sheetId="6" r:id="rId1"/>
    <sheet name="記入例" sheetId="5" r:id="rId2"/>
    <sheet name="祝日" sheetId="2" r:id="rId3"/>
  </sheets>
  <definedNames>
    <definedName name="_xlnm.Print_Area" localSheetId="0">'2021年版'!$B$2:$G$41</definedName>
    <definedName name="_xlnm.Print_Area" localSheetId="1">記入例!$B$2:$G$41</definedName>
  </definedNames>
  <calcPr calcId="152511" calcOnSave="0"/>
</workbook>
</file>

<file path=xl/calcChain.xml><?xml version="1.0" encoding="utf-8"?>
<calcChain xmlns="http://schemas.openxmlformats.org/spreadsheetml/2006/main">
  <c r="C77" i="2" l="1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E39" i="6" l="1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40" i="6" s="1"/>
  <c r="E9" i="6"/>
  <c r="B9" i="6"/>
  <c r="G9" i="6" s="1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B9" i="5"/>
  <c r="G9" i="5" s="1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9" i="6" l="1"/>
  <c r="B10" i="6"/>
  <c r="G10" i="6" s="1"/>
  <c r="B10" i="5"/>
  <c r="G10" i="5" s="1"/>
  <c r="C9" i="5"/>
  <c r="C10" i="6" l="1"/>
  <c r="B11" i="6"/>
  <c r="G11" i="6" s="1"/>
  <c r="C10" i="5"/>
  <c r="B11" i="5"/>
  <c r="G11" i="5" s="1"/>
  <c r="B12" i="6" l="1"/>
  <c r="G12" i="6" s="1"/>
  <c r="C11" i="6"/>
  <c r="C11" i="5"/>
  <c r="B12" i="5"/>
  <c r="G12" i="5" s="1"/>
  <c r="C12" i="6" l="1"/>
  <c r="B13" i="6"/>
  <c r="G13" i="6" s="1"/>
  <c r="C12" i="5"/>
  <c r="B13" i="5"/>
  <c r="G13" i="5" s="1"/>
  <c r="C13" i="6" l="1"/>
  <c r="B14" i="6"/>
  <c r="G14" i="6" s="1"/>
  <c r="C13" i="5"/>
  <c r="B14" i="5"/>
  <c r="G14" i="5" s="1"/>
  <c r="C14" i="6" l="1"/>
  <c r="B15" i="6"/>
  <c r="G15" i="6" s="1"/>
  <c r="C14" i="5"/>
  <c r="B15" i="5"/>
  <c r="G15" i="5" s="1"/>
  <c r="C15" i="6" l="1"/>
  <c r="B16" i="6"/>
  <c r="G16" i="6" s="1"/>
  <c r="C15" i="5"/>
  <c r="B16" i="5"/>
  <c r="G16" i="5" s="1"/>
  <c r="C16" i="6" l="1"/>
  <c r="B17" i="6"/>
  <c r="G17" i="6" s="1"/>
  <c r="C16" i="5"/>
  <c r="B17" i="5"/>
  <c r="G17" i="5" s="1"/>
  <c r="C17" i="6" l="1"/>
  <c r="B18" i="6"/>
  <c r="G18" i="6" s="1"/>
  <c r="C17" i="5"/>
  <c r="B18" i="5"/>
  <c r="G18" i="5" s="1"/>
  <c r="C18" i="6" l="1"/>
  <c r="B19" i="6"/>
  <c r="G19" i="6" s="1"/>
  <c r="C18" i="5"/>
  <c r="B19" i="5"/>
  <c r="G19" i="5" s="1"/>
  <c r="C19" i="6" l="1"/>
  <c r="B20" i="6"/>
  <c r="G20" i="6" s="1"/>
  <c r="C19" i="5"/>
  <c r="B20" i="5"/>
  <c r="G20" i="5" s="1"/>
  <c r="C20" i="6" l="1"/>
  <c r="B21" i="6"/>
  <c r="G21" i="6" s="1"/>
  <c r="C20" i="5"/>
  <c r="B21" i="5"/>
  <c r="G21" i="5" s="1"/>
  <c r="C21" i="6" l="1"/>
  <c r="B22" i="6"/>
  <c r="G22" i="6" s="1"/>
  <c r="C21" i="5"/>
  <c r="B22" i="5"/>
  <c r="G22" i="5" s="1"/>
  <c r="C22" i="6" l="1"/>
  <c r="B23" i="6"/>
  <c r="G23" i="6" s="1"/>
  <c r="C22" i="5"/>
  <c r="B23" i="5"/>
  <c r="G23" i="5" s="1"/>
  <c r="C23" i="6" l="1"/>
  <c r="B24" i="6"/>
  <c r="G24" i="6" s="1"/>
  <c r="C23" i="5"/>
  <c r="B24" i="5"/>
  <c r="G24" i="5" s="1"/>
  <c r="C24" i="6" l="1"/>
  <c r="B25" i="6"/>
  <c r="G25" i="6" s="1"/>
  <c r="C24" i="5"/>
  <c r="B25" i="5"/>
  <c r="G25" i="5" s="1"/>
  <c r="C25" i="6" l="1"/>
  <c r="B26" i="6"/>
  <c r="G26" i="6" s="1"/>
  <c r="C25" i="5"/>
  <c r="B26" i="5"/>
  <c r="G26" i="5" s="1"/>
  <c r="C26" i="6" l="1"/>
  <c r="B27" i="6"/>
  <c r="G27" i="6" s="1"/>
  <c r="C26" i="5"/>
  <c r="B27" i="5"/>
  <c r="G27" i="5" s="1"/>
  <c r="C27" i="6" l="1"/>
  <c r="B28" i="6"/>
  <c r="G28" i="6" s="1"/>
  <c r="C27" i="5"/>
  <c r="B28" i="5"/>
  <c r="G28" i="5" s="1"/>
  <c r="C28" i="6" l="1"/>
  <c r="B29" i="6"/>
  <c r="G29" i="6" s="1"/>
  <c r="C28" i="5"/>
  <c r="B29" i="5"/>
  <c r="G29" i="5" s="1"/>
  <c r="C29" i="6" l="1"/>
  <c r="B30" i="6"/>
  <c r="G30" i="6" s="1"/>
  <c r="C29" i="5"/>
  <c r="B30" i="5"/>
  <c r="G30" i="5" s="1"/>
  <c r="C30" i="6" l="1"/>
  <c r="B31" i="6"/>
  <c r="G31" i="6" s="1"/>
  <c r="C30" i="5"/>
  <c r="B31" i="5"/>
  <c r="G31" i="5" s="1"/>
  <c r="C31" i="6" l="1"/>
  <c r="B32" i="6"/>
  <c r="G32" i="6" s="1"/>
  <c r="C31" i="5"/>
  <c r="B32" i="5"/>
  <c r="G32" i="5" s="1"/>
  <c r="C32" i="6" l="1"/>
  <c r="B33" i="6"/>
  <c r="G33" i="6" s="1"/>
  <c r="C32" i="5"/>
  <c r="B33" i="5"/>
  <c r="G33" i="5" s="1"/>
  <c r="C33" i="6" l="1"/>
  <c r="B34" i="6"/>
  <c r="G34" i="6" s="1"/>
  <c r="C33" i="5"/>
  <c r="B34" i="5"/>
  <c r="G34" i="5" s="1"/>
  <c r="C34" i="6" l="1"/>
  <c r="B35" i="6"/>
  <c r="G35" i="6" s="1"/>
  <c r="C34" i="5"/>
  <c r="B35" i="5"/>
  <c r="G35" i="5" s="1"/>
  <c r="C35" i="6" l="1"/>
  <c r="B36" i="6"/>
  <c r="G36" i="6" s="1"/>
  <c r="B36" i="5"/>
  <c r="G36" i="5" s="1"/>
  <c r="C35" i="5"/>
  <c r="C36" i="6" l="1"/>
  <c r="B37" i="6"/>
  <c r="G37" i="6" s="1"/>
  <c r="C36" i="5"/>
  <c r="B37" i="5"/>
  <c r="G37" i="5" s="1"/>
  <c r="C37" i="6" l="1"/>
  <c r="B38" i="6"/>
  <c r="G38" i="6" s="1"/>
  <c r="C37" i="5"/>
  <c r="B38" i="5"/>
  <c r="G38" i="5" s="1"/>
  <c r="B39" i="6" l="1"/>
  <c r="G39" i="6" s="1"/>
  <c r="C38" i="6"/>
  <c r="C38" i="5"/>
  <c r="B39" i="5"/>
  <c r="G39" i="5" s="1"/>
  <c r="C39" i="6" l="1"/>
  <c r="C39" i="5"/>
</calcChain>
</file>

<file path=xl/sharedStrings.xml><?xml version="1.0" encoding="utf-8"?>
<sst xmlns="http://schemas.openxmlformats.org/spreadsheetml/2006/main" count="124" uniqueCount="66">
  <si>
    <t>○○工事</t>
    <rPh sb="2" eb="4">
      <t>コウジ</t>
    </rPh>
    <phoneticPr fontId="1"/>
  </si>
  <si>
    <t>未発表</t>
    <rPh sb="0" eb="3">
      <t>ミハッピョウ</t>
    </rPh>
    <phoneticPr fontId="1"/>
  </si>
  <si>
    <t>春分の日</t>
  </si>
  <si>
    <t>即位礼正殿の儀の日</t>
    <rPh sb="0" eb="2">
      <t>ソクイ</t>
    </rPh>
    <rPh sb="2" eb="3">
      <t>レイ</t>
    </rPh>
    <rPh sb="3" eb="5">
      <t>セイデン</t>
    </rPh>
    <rPh sb="6" eb="7">
      <t>ギ</t>
    </rPh>
    <rPh sb="8" eb="9">
      <t>ヒ</t>
    </rPh>
    <phoneticPr fontId="1"/>
  </si>
  <si>
    <t>即位の日</t>
    <rPh sb="0" eb="2">
      <t>ソクイ</t>
    </rPh>
    <rPh sb="3" eb="4">
      <t>ヒ</t>
    </rPh>
    <phoneticPr fontId="1"/>
  </si>
  <si>
    <t>事務所名</t>
    <rPh sb="0" eb="3">
      <t>ジムショ</t>
    </rPh>
    <rPh sb="3" eb="4">
      <t>メイ</t>
    </rPh>
    <phoneticPr fontId="1"/>
  </si>
  <si>
    <t>工事名</t>
    <rPh sb="0" eb="3">
      <t>コウジメイ</t>
    </rPh>
    <phoneticPr fontId="1"/>
  </si>
  <si>
    <t>曜日</t>
    <rPh sb="0" eb="2">
      <t>ヨウビ</t>
    </rPh>
    <phoneticPr fontId="1"/>
  </si>
  <si>
    <t>成人の日</t>
    <rPh sb="0" eb="2">
      <t>セイジン</t>
    </rPh>
    <rPh sb="3" eb="4">
      <t>ヒ</t>
    </rPh>
    <phoneticPr fontId="1"/>
  </si>
  <si>
    <t>みどりの日</t>
    <rPh sb="4" eb="5">
      <t>ヒ</t>
    </rPh>
    <phoneticPr fontId="1"/>
  </si>
  <si>
    <t>○○事務所</t>
    <rPh sb="2" eb="5">
      <t>ジムショ</t>
    </rPh>
    <phoneticPr fontId="1"/>
  </si>
  <si>
    <t>真夏日判定</t>
    <rPh sb="0" eb="3">
      <t>マナツビ</t>
    </rPh>
    <rPh sb="3" eb="5">
      <t>ハンテイ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</si>
  <si>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</si>
  <si>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月日</t>
    <rPh sb="0" eb="2">
      <t>ツキヒ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</si>
  <si>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</si>
  <si>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</si>
  <si>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元旦</t>
    <rPh sb="0" eb="2">
      <t>ガンタン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</si>
  <si>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</si>
  <si>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</si>
  <si>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こどもの日</t>
    <rPh sb="4" eb="5">
      <t>ヒ</t>
    </rPh>
    <phoneticPr fontId="1"/>
  </si>
  <si>
    <t>振替休日</t>
    <rPh sb="0" eb="2">
      <t>フリカエ</t>
    </rPh>
    <rPh sb="2" eb="4">
      <t>キュウジツ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</si>
  <si>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</si>
  <si>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</si>
  <si>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</si>
  <si>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</si>
  <si>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真夏日日数　集計表</t>
    <rPh sb="0" eb="3">
      <t>マナツビ</t>
    </rPh>
    <rPh sb="3" eb="5">
      <t>ニッスウ</t>
    </rPh>
    <rPh sb="6" eb="8">
      <t>シュウケイ</t>
    </rPh>
    <rPh sb="8" eb="9">
      <t>ヒョウ</t>
    </rPh>
    <phoneticPr fontId="1"/>
  </si>
  <si>
    <t>リスト</t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</si>
  <si>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</si>
  <si>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</si>
  <si>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</si>
  <si>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建国記念日</t>
    <rPh sb="0" eb="2">
      <t>ケンコク</t>
    </rPh>
    <rPh sb="2" eb="5">
      <t>キネンビ</t>
    </rPh>
    <phoneticPr fontId="1"/>
  </si>
  <si>
    <t>休日</t>
    <rPh sb="0" eb="2">
      <t>キュウジツ</t>
    </rPh>
    <phoneticPr fontId="1"/>
  </si>
  <si>
    <t>春分の日</t>
    <rPh sb="0" eb="2">
      <t>シュンブン</t>
    </rPh>
    <rPh sb="3" eb="4">
      <t>ヒ</t>
    </rPh>
    <phoneticPr fontId="1"/>
  </si>
  <si>
    <t>祝日</t>
    <rPh sb="0" eb="2">
      <t>シュクジツ</t>
    </rPh>
    <phoneticPr fontId="1"/>
  </si>
  <si>
    <t>○</t>
  </si>
  <si>
    <t>年月入力欄</t>
    <rPh sb="0" eb="2">
      <t>ネンゲツ</t>
    </rPh>
    <rPh sb="2" eb="5">
      <t>ニュウリョクラン</t>
    </rPh>
    <phoneticPr fontId="1"/>
  </si>
  <si>
    <t>日最高気温
[℃]</t>
    <rPh sb="0" eb="1">
      <t>ニチ</t>
    </rPh>
    <rPh sb="1" eb="3">
      <t>サイコウ</t>
    </rPh>
    <rPh sb="3" eb="5">
      <t>キオン</t>
    </rPh>
    <phoneticPr fontId="1"/>
  </si>
  <si>
    <t>※右の入力欄に年月を入力すると、その月のチェックリストになります</t>
    <rPh sb="1" eb="2">
      <t>ミギ</t>
    </rPh>
    <rPh sb="3" eb="6">
      <t>ニュウリョクラン</t>
    </rPh>
    <rPh sb="7" eb="8">
      <t>ネン</t>
    </rPh>
    <rPh sb="8" eb="9">
      <t>ガツ</t>
    </rPh>
    <rPh sb="10" eb="12">
      <t>ニュウリョク</t>
    </rPh>
    <rPh sb="18" eb="19">
      <t>ツキ</t>
    </rPh>
    <phoneticPr fontId="1"/>
  </si>
  <si>
    <t>―</t>
  </si>
  <si>
    <t>2018年度祝日等一覧</t>
  </si>
  <si>
    <t>2019年度祝日等一覧</t>
  </si>
  <si>
    <t>2020年度祝日等一覧</t>
  </si>
  <si>
    <t>スポーツの日</t>
    <rPh sb="5" eb="6">
      <t>ヒ</t>
    </rPh>
    <phoneticPr fontId="1"/>
  </si>
  <si>
    <t>真夏日日数：</t>
    <rPh sb="0" eb="3">
      <t>マナツビ</t>
    </rPh>
    <rPh sb="3" eb="5">
      <t>ニッスウ</t>
    </rPh>
    <phoneticPr fontId="1"/>
  </si>
  <si>
    <t>観測所名</t>
    <rPh sb="0" eb="2">
      <t>カンソク</t>
    </rPh>
    <rPh sb="2" eb="3">
      <t>ジョ</t>
    </rPh>
    <rPh sb="3" eb="4">
      <t>メイ</t>
    </rPh>
    <phoneticPr fontId="1"/>
  </si>
  <si>
    <t>○○</t>
  </si>
  <si>
    <t>備　　考</t>
    <rPh sb="0" eb="1">
      <t>ビ</t>
    </rPh>
    <rPh sb="3" eb="4">
      <t>コウ</t>
    </rPh>
    <phoneticPr fontId="1"/>
  </si>
  <si>
    <t>2021年度祝日等一覧</t>
    <phoneticPr fontId="7"/>
  </si>
  <si>
    <t>昭和の日</t>
    <rPh sb="0" eb="2">
      <t>ショウワ</t>
    </rPh>
    <rPh sb="3" eb="4">
      <t>ヒ</t>
    </rPh>
    <phoneticPr fontId="7"/>
  </si>
  <si>
    <t>憲法記念日</t>
    <rPh sb="0" eb="2">
      <t>ケンポウ</t>
    </rPh>
    <rPh sb="2" eb="5">
      <t>キネンビ</t>
    </rPh>
    <phoneticPr fontId="7"/>
  </si>
  <si>
    <t>みどりの日</t>
    <rPh sb="4" eb="5">
      <t>ヒ</t>
    </rPh>
    <phoneticPr fontId="7"/>
  </si>
  <si>
    <t>こどもの日</t>
    <rPh sb="4" eb="5">
      <t>ヒ</t>
    </rPh>
    <phoneticPr fontId="7"/>
  </si>
  <si>
    <t>海の日</t>
    <rPh sb="0" eb="1">
      <t>ウミ</t>
    </rPh>
    <rPh sb="2" eb="3">
      <t>ヒ</t>
    </rPh>
    <phoneticPr fontId="7"/>
  </si>
  <si>
    <t>山の日</t>
    <rPh sb="0" eb="1">
      <t>ヤマ</t>
    </rPh>
    <rPh sb="2" eb="3">
      <t>ヒ</t>
    </rPh>
    <phoneticPr fontId="7"/>
  </si>
  <si>
    <t>敬老の日</t>
    <rPh sb="0" eb="2">
      <t>ケイロウ</t>
    </rPh>
    <rPh sb="3" eb="4">
      <t>ヒ</t>
    </rPh>
    <phoneticPr fontId="7"/>
  </si>
  <si>
    <t>秋分の日</t>
    <rPh sb="0" eb="2">
      <t>シュウブン</t>
    </rPh>
    <rPh sb="3" eb="4">
      <t>ヒ</t>
    </rPh>
    <phoneticPr fontId="7"/>
  </si>
  <si>
    <t>スポーツの日</t>
    <rPh sb="5" eb="6">
      <t>ヒ</t>
    </rPh>
    <phoneticPr fontId="7"/>
  </si>
  <si>
    <t>文化の日</t>
    <rPh sb="0" eb="2">
      <t>ブンカ</t>
    </rPh>
    <rPh sb="3" eb="4">
      <t>ヒ</t>
    </rPh>
    <phoneticPr fontId="7"/>
  </si>
  <si>
    <t>勤労感謝の日</t>
    <rPh sb="0" eb="2">
      <t>キンロウ</t>
    </rPh>
    <rPh sb="2" eb="4">
      <t>カンシャ</t>
    </rPh>
    <rPh sb="5" eb="6">
      <t>ヒ</t>
    </rPh>
    <phoneticPr fontId="7"/>
  </si>
  <si>
    <t>元旦</t>
    <rPh sb="0" eb="2">
      <t>ガンタン</t>
    </rPh>
    <phoneticPr fontId="7"/>
  </si>
  <si>
    <t>成人の日</t>
    <rPh sb="0" eb="2">
      <t>セイジン</t>
    </rPh>
    <rPh sb="3" eb="4">
      <t>ヒ</t>
    </rPh>
    <phoneticPr fontId="7"/>
  </si>
  <si>
    <t>建国記念日</t>
    <rPh sb="0" eb="2">
      <t>ケンコク</t>
    </rPh>
    <rPh sb="2" eb="5">
      <t>キネンビ</t>
    </rPh>
    <phoneticPr fontId="7"/>
  </si>
  <si>
    <t>天皇誕生日</t>
    <rPh sb="0" eb="2">
      <t>テンノウ</t>
    </rPh>
    <rPh sb="2" eb="5">
      <t>タンジョウビ</t>
    </rPh>
    <phoneticPr fontId="7"/>
  </si>
  <si>
    <t>春分の日</t>
    <phoneticPr fontId="7"/>
  </si>
  <si>
    <t>未発表</t>
    <rPh sb="0" eb="3">
      <t>ミハッピョウ</t>
    </rPh>
    <phoneticPr fontId="7"/>
  </si>
  <si>
    <t>現場着手日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</si>
</sst>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&quot;日&quot;"/>
    <numFmt numFmtId="177" formatCode="0_);[Red]\(0\)"/>
    <numFmt numFmtId="178" formatCode="aaa"/>
    <numFmt numFmtId="179" formatCode="m&quot;月&quot;d&quot;日&quot;;@"/>
  </numFmts>
  <fonts count="9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rgb="FFFF000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179" fontId="0" fillId="0" borderId="2" xfId="0" applyNumberFormat="1" applyBorder="1" applyAlignment="1" applyProtection="1">
      <alignment horizontal="center" vertical="center"/>
    </xf>
    <xf numFmtId="179" fontId="0" fillId="0" borderId="3" xfId="0" applyNumberFormat="1" applyBorder="1" applyAlignment="1" applyProtection="1">
      <alignment horizontal="center" vertical="center"/>
    </xf>
    <xf numFmtId="0" fontId="0" fillId="0" borderId="4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3" fillId="2" borderId="0" xfId="0" applyFont="1" applyFill="1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</xf>
    <xf numFmtId="178" fontId="0" fillId="0" borderId="6" xfId="0" applyNumberFormat="1" applyBorder="1" applyAlignment="1" applyProtection="1">
      <alignment horizontal="center" vertical="center"/>
    </xf>
    <xf numFmtId="178" fontId="0" fillId="0" borderId="7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177" fontId="0" fillId="0" borderId="6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shrinkToFit="1"/>
    </xf>
    <xf numFmtId="0" fontId="0" fillId="2" borderId="0" xfId="0" applyFill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right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4" fillId="0" borderId="0" xfId="0" applyNumberFormat="1" applyFont="1" applyFill="1" applyAlignment="1">
      <alignment horizontal="left"/>
    </xf>
    <xf numFmtId="0" fontId="0" fillId="3" borderId="2" xfId="0" applyFill="1" applyBorder="1" applyAlignment="1" applyProtection="1">
      <alignment horizontal="center" vertical="center"/>
    </xf>
    <xf numFmtId="0" fontId="0" fillId="3" borderId="2" xfId="0" applyFill="1" applyBorder="1" applyProtection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56" fontId="0" fillId="0" borderId="0" xfId="0" applyNumberFormat="1" applyFill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top"/>
    </xf>
    <xf numFmtId="179" fontId="0" fillId="0" borderId="16" xfId="0" applyNumberFormat="1" applyFill="1" applyBorder="1">
      <alignment vertical="center"/>
    </xf>
    <xf numFmtId="179" fontId="0" fillId="0" borderId="6" xfId="0" applyNumberFormat="1" applyFill="1" applyBorder="1">
      <alignment vertical="center"/>
    </xf>
    <xf numFmtId="179" fontId="0" fillId="0" borderId="17" xfId="0" applyNumberForma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2" borderId="6" xfId="0" applyNumberForma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2" borderId="22" xfId="0" applyFill="1" applyBorder="1">
      <alignment vertical="center"/>
    </xf>
    <xf numFmtId="0" fontId="6" fillId="0" borderId="9" xfId="0" applyFont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right" vertical="center"/>
      <protection locked="0"/>
    </xf>
    <xf numFmtId="0" fontId="0" fillId="2" borderId="23" xfId="0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177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</cellXfs>
  <cellStyles count="1">
    <cellStyle name="標準" xfId="0" builtinId="0"/>
  </cellStyles>
  <dxfs count="6">
    <dxf>
      <fill>
        <patternFill>
          <bgColor theme="4" tint="0.599993896298104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599993896298104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456303</xdr:colOff>
      <xdr:row>39</xdr:row>
      <xdr:rowOff>22412</xdr:rowOff>
    </xdr:from>
    <xdr:ext cx="1826895" cy="434975"/>
    <xdr:sp macro="" textlink="">
      <xdr:nvSpPr>
        <xdr:cNvPr id="2" name="テキスト ボックス 1"/>
        <xdr:cNvSpPr txBox="1"/>
      </xdr:nvSpPr>
      <xdr:spPr>
        <a:xfrm>
          <a:off x="5554979" y="9300883"/>
          <a:ext cx="1826895" cy="434975"/>
        </a:xfrm>
        <a:prstGeom prst="rect">
          <a:avLst/>
        </a:prstGeom>
        <a:solidFill>
          <a:schemeClr val="lt1"/>
        </a:solidFill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各月の真夏日日数</a:t>
          </a:r>
        </a:p>
      </xdr:txBody>
    </xdr:sp>
    <xdr:clientData/>
  </xdr:oneCellAnchor>
  <xdr:twoCellAnchor>
    <xdr:from>
      <xdr:col>3</xdr:col>
      <xdr:colOff>1344706</xdr:colOff>
      <xdr:row>37</xdr:row>
      <xdr:rowOff>233456</xdr:rowOff>
    </xdr:from>
    <xdr:to>
      <xdr:col>5</xdr:col>
      <xdr:colOff>508299</xdr:colOff>
      <xdr:row>40</xdr:row>
      <xdr:rowOff>138206</xdr:rowOff>
    </xdr:to>
    <xdr:sp macro="" textlink="">
      <xdr:nvSpPr>
        <xdr:cNvPr id="3" name="正方形/長方形 2"/>
        <xdr:cNvSpPr/>
      </xdr:nvSpPr>
      <xdr:spPr>
        <a:xfrm>
          <a:off x="3305735" y="9041280"/>
          <a:ext cx="2301240" cy="66675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445771</xdr:colOff>
      <xdr:row>3</xdr:row>
      <xdr:rowOff>56030</xdr:rowOff>
    </xdr:from>
    <xdr:to>
      <xdr:col>4</xdr:col>
      <xdr:colOff>1288677</xdr:colOff>
      <xdr:row>6</xdr:row>
      <xdr:rowOff>56030</xdr:rowOff>
    </xdr:to>
    <xdr:sp macro="" textlink="">
      <xdr:nvSpPr>
        <xdr:cNvPr id="4" name="テキスト ボックス 3"/>
        <xdr:cNvSpPr txBox="1"/>
      </xdr:nvSpPr>
      <xdr:spPr>
        <a:xfrm>
          <a:off x="2406800" y="672354"/>
          <a:ext cx="2411730" cy="739588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現場作業日の気象観測所</a:t>
          </a:r>
          <a:endParaRPr kumimoji="1" lang="en-US" altLang="ja-JP" sz="1400"/>
        </a:p>
        <a:p>
          <a:pPr algn="ctr"/>
          <a:r>
            <a:rPr kumimoji="1" lang="ja-JP" altLang="en-US" sz="1400"/>
            <a:t>最高気温を記入</a:t>
          </a:r>
        </a:p>
      </xdr:txBody>
    </xdr:sp>
    <xdr:clientData/>
  </xdr:twoCellAnchor>
  <xdr:twoCellAnchor>
    <xdr:from>
      <xdr:col>3</xdr:col>
      <xdr:colOff>1187825</xdr:colOff>
      <xdr:row>6</xdr:row>
      <xdr:rowOff>0</xdr:rowOff>
    </xdr:from>
    <xdr:to>
      <xdr:col>3</xdr:col>
      <xdr:colOff>1243853</xdr:colOff>
      <xdr:row>8</xdr:row>
      <xdr:rowOff>44824</xdr:rowOff>
    </xdr:to>
    <xdr:cxnSp macro="">
      <xdr:nvCxnSpPr>
        <xdr:cNvPr id="5" name="直線矢印コネクタ 4"/>
        <xdr:cNvCxnSpPr/>
      </xdr:nvCxnSpPr>
      <xdr:spPr>
        <a:xfrm flipH="1">
          <a:off x="3148854" y="1355912"/>
          <a:ext cx="56028" cy="67235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112060</xdr:colOff>
      <xdr:row>5</xdr:row>
      <xdr:rowOff>36418</xdr:rowOff>
    </xdr:from>
    <xdr:to>
      <xdr:col>6</xdr:col>
      <xdr:colOff>442334</xdr:colOff>
      <xdr:row>7</xdr:row>
      <xdr:rowOff>25212</xdr:rowOff>
    </xdr:to>
    <xdr:sp macro="" textlink="">
      <xdr:nvSpPr>
        <xdr:cNvPr id="7" name="テキスト ボックス 6"/>
        <xdr:cNvSpPr txBox="1"/>
      </xdr:nvSpPr>
      <xdr:spPr>
        <a:xfrm>
          <a:off x="5210736" y="1145800"/>
          <a:ext cx="1899098" cy="38100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西暦および月を入力</a:t>
          </a:r>
        </a:p>
      </xdr:txBody>
    </xdr:sp>
    <xdr:clientData/>
  </xdr:twoCellAnchor>
  <xdr:twoCellAnchor>
    <xdr:from>
      <xdr:col>5</xdr:col>
      <xdr:colOff>1061609</xdr:colOff>
      <xdr:row>4</xdr:row>
      <xdr:rowOff>33619</xdr:rowOff>
    </xdr:from>
    <xdr:to>
      <xdr:col>5</xdr:col>
      <xdr:colOff>1322295</xdr:colOff>
      <xdr:row>5</xdr:row>
      <xdr:rowOff>36418</xdr:rowOff>
    </xdr:to>
    <xdr:cxnSp macro="">
      <xdr:nvCxnSpPr>
        <xdr:cNvPr id="8" name="直線矢印コネクタ 7"/>
        <xdr:cNvCxnSpPr>
          <a:stCxn id="7" idx="0"/>
        </xdr:cNvCxnSpPr>
      </xdr:nvCxnSpPr>
      <xdr:spPr>
        <a:xfrm flipV="1">
          <a:off x="6160285" y="896472"/>
          <a:ext cx="260686" cy="249328"/>
        </a:xfrm>
        <a:prstGeom prst="straightConnector1">
          <a:avLst/>
        </a:prstGeom>
        <a:ln w="95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109594</xdr:colOff>
      <xdr:row>14</xdr:row>
      <xdr:rowOff>156882</xdr:rowOff>
    </xdr:from>
    <xdr:to>
      <xdr:col>4</xdr:col>
      <xdr:colOff>1367118</xdr:colOff>
      <xdr:row>21</xdr:row>
      <xdr:rowOff>201705</xdr:rowOff>
    </xdr:to>
    <xdr:sp macro="" textlink="">
      <xdr:nvSpPr>
        <xdr:cNvPr id="11" name="テキスト ボックス 10"/>
        <xdr:cNvSpPr txBox="1"/>
      </xdr:nvSpPr>
      <xdr:spPr>
        <a:xfrm>
          <a:off x="3639447" y="3552264"/>
          <a:ext cx="1257524" cy="1692088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ここには数式が入っています。さわらないこと。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1"/>
  <sheetViews>
    <sheetView tabSelected="1" view="pageBreakPreview" zoomScale="85" zoomScaleNormal="70" zoomScaleSheetLayoutView="85" workbookViewId="0">
      <selection activeCell="G17" sqref="G17"/>
    </sheetView>
  </sheetViews>
  <sheetFormatPr defaultRowHeight="18.75" x14ac:dyDescent="0.4"/>
  <cols>
    <col min="1" max="1" width="4.375" style="1" customWidth="1"/>
    <col min="2" max="2" width="14.375" customWidth="1"/>
    <col min="3" max="3" width="6.875" customWidth="1"/>
    <col min="4" max="6" width="20.625" customWidth="1"/>
    <col min="7" max="7" width="11" style="1" customWidth="1"/>
    <col min="8" max="8" width="6.5" style="1" customWidth="1"/>
    <col min="9" max="9" width="9.375" style="1" bestFit="1" customWidth="1"/>
    <col min="10" max="10" width="10.25" style="1" bestFit="1" customWidth="1"/>
    <col min="11" max="14" width="9" style="1" customWidth="1"/>
    <col min="15" max="15" width="9.375" style="1" bestFit="1" customWidth="1"/>
    <col min="16" max="21" width="9" style="1" customWidth="1"/>
  </cols>
  <sheetData>
    <row r="1" spans="2:11" s="1" customFormat="1" x14ac:dyDescent="0.4">
      <c r="C1" s="8" t="s">
        <v>37</v>
      </c>
      <c r="D1" s="8"/>
      <c r="E1" s="18"/>
      <c r="F1" s="18"/>
    </row>
    <row r="2" spans="2:11" x14ac:dyDescent="0.4">
      <c r="B2" s="2" t="s">
        <v>25</v>
      </c>
      <c r="C2" s="9"/>
      <c r="D2" s="9"/>
      <c r="K2" s="28" t="s">
        <v>26</v>
      </c>
    </row>
    <row r="3" spans="2:11" ht="11.25" customHeight="1" thickBot="1" x14ac:dyDescent="0.45">
      <c r="F3" s="1" t="s">
        <v>35</v>
      </c>
    </row>
    <row r="4" spans="2:11" ht="19.5" thickTop="1" x14ac:dyDescent="0.4">
      <c r="B4" t="s">
        <v>5</v>
      </c>
      <c r="C4" s="10" t="s">
        <v>10</v>
      </c>
      <c r="D4" s="10"/>
      <c r="E4" s="10"/>
      <c r="F4" s="43">
        <v>2021</v>
      </c>
      <c r="G4" s="45" t="s">
        <v>14</v>
      </c>
      <c r="K4" s="28" t="s">
        <v>38</v>
      </c>
    </row>
    <row r="5" spans="2:11" ht="19.5" thickBot="1" x14ac:dyDescent="0.45">
      <c r="B5" t="s">
        <v>6</v>
      </c>
      <c r="C5" s="10" t="s">
        <v>0</v>
      </c>
      <c r="D5" s="10"/>
      <c r="E5" s="10"/>
      <c r="F5" s="44">
        <v>8</v>
      </c>
      <c r="G5" s="46" t="s">
        <v>15</v>
      </c>
      <c r="K5" s="28" t="s">
        <v>34</v>
      </c>
    </row>
    <row r="6" spans="2:11" ht="19.5" thickTop="1" x14ac:dyDescent="0.4">
      <c r="B6" t="s">
        <v>44</v>
      </c>
      <c r="C6" s="10" t="s">
        <v>45</v>
      </c>
      <c r="D6" s="10"/>
      <c r="E6" s="10"/>
      <c r="F6" s="10"/>
      <c r="I6" s="27"/>
      <c r="J6" s="30"/>
      <c r="K6" s="28"/>
    </row>
    <row r="7" spans="2:11" ht="11.25" customHeight="1" x14ac:dyDescent="0.4">
      <c r="C7" s="10"/>
      <c r="D7" s="10"/>
      <c r="E7" s="10"/>
      <c r="F7" s="10"/>
    </row>
    <row r="8" spans="2:11" ht="37.5" x14ac:dyDescent="0.4">
      <c r="B8" s="3" t="s">
        <v>13</v>
      </c>
      <c r="C8" s="11" t="s">
        <v>7</v>
      </c>
      <c r="D8" s="14" t="s">
        <v>36</v>
      </c>
      <c r="E8" s="14" t="s">
        <v>11</v>
      </c>
      <c r="F8" s="42" t="s">
        <v>46</v>
      </c>
      <c r="G8" s="25" t="s">
        <v>33</v>
      </c>
      <c r="H8" s="27"/>
      <c r="J8" s="31"/>
    </row>
    <row r="9" spans="2:11" ht="18.75" customHeight="1" x14ac:dyDescent="0.4">
      <c r="B9" s="4">
        <f>DATE(F4,F5,1)</f>
        <v>44409</v>
      </c>
      <c r="C9" s="12" t="str">
        <f t="shared" ref="C9:C39" si="0">TEXT(B9,"aaa")</f>
        <v>日</v>
      </c>
      <c r="D9" s="15"/>
      <c r="E9" s="19" t="str">
        <f>IF(D9&gt;=30,"真夏日","")</f>
        <v/>
      </c>
      <c r="F9" s="22"/>
      <c r="G9" s="26" t="str">
        <f>IF(ISERROR(VLOOKUP(B9,祝日!$B$2:$D$78,3,0)),"",VLOOKUP(B9,祝日!$B$2:$D$78,3,0))</f>
        <v/>
      </c>
    </row>
    <row r="10" spans="2:11" ht="18.75" customHeight="1" x14ac:dyDescent="0.4">
      <c r="B10" s="4">
        <f t="shared" ref="B10:B36" si="1">B9+1</f>
        <v>44410</v>
      </c>
      <c r="C10" s="12" t="str">
        <f t="shared" si="0"/>
        <v>月</v>
      </c>
      <c r="D10" s="15"/>
      <c r="E10" s="19" t="str">
        <f t="shared" ref="E10:E39" si="2">IF(D10&gt;=30,"真夏日","")</f>
        <v/>
      </c>
      <c r="F10" s="22"/>
      <c r="G10" s="26" t="str">
        <f>IF(ISERROR(VLOOKUP(B10,祝日!$B$2:$D$78,3,0)),"",VLOOKUP(B10,祝日!$B$2:$D$78,3,0))</f>
        <v/>
      </c>
      <c r="I10" s="28"/>
    </row>
    <row r="11" spans="2:11" ht="18.75" customHeight="1" x14ac:dyDescent="0.4">
      <c r="B11" s="4">
        <f t="shared" si="1"/>
        <v>44411</v>
      </c>
      <c r="C11" s="12" t="str">
        <f t="shared" si="0"/>
        <v>火</v>
      </c>
      <c r="D11" s="15"/>
      <c r="E11" s="19" t="str">
        <f t="shared" si="2"/>
        <v/>
      </c>
      <c r="F11" s="22"/>
      <c r="G11" s="26" t="str">
        <f>IF(ISERROR(VLOOKUP(B11,祝日!$B$2:$D$78,3,0)),"",VLOOKUP(B11,祝日!$B$2:$D$78,3,0))</f>
        <v/>
      </c>
    </row>
    <row r="12" spans="2:11" ht="18.75" customHeight="1" x14ac:dyDescent="0.4">
      <c r="B12" s="4">
        <f t="shared" si="1"/>
        <v>44412</v>
      </c>
      <c r="C12" s="12" t="str">
        <f t="shared" si="0"/>
        <v>水</v>
      </c>
      <c r="D12" s="15"/>
      <c r="E12" s="19" t="str">
        <f t="shared" si="2"/>
        <v/>
      </c>
      <c r="F12" s="22"/>
      <c r="G12" s="26" t="str">
        <f>IF(ISERROR(VLOOKUP(B12,祝日!$B$2:$D$78,3,0)),"",VLOOKUP(B12,祝日!$B$2:$D$78,3,0))</f>
        <v/>
      </c>
    </row>
    <row r="13" spans="2:11" ht="18.75" customHeight="1" x14ac:dyDescent="0.4">
      <c r="B13" s="4">
        <f t="shared" si="1"/>
        <v>44413</v>
      </c>
      <c r="C13" s="12" t="str">
        <f t="shared" si="0"/>
        <v>木</v>
      </c>
      <c r="D13" s="15"/>
      <c r="E13" s="19" t="str">
        <f t="shared" si="2"/>
        <v/>
      </c>
      <c r="F13" s="22"/>
      <c r="G13" s="26" t="str">
        <f>IF(ISERROR(VLOOKUP(B13,祝日!$B$2:$D$78,3,0)),"",VLOOKUP(B13,祝日!$B$2:$D$78,3,0))</f>
        <v/>
      </c>
    </row>
    <row r="14" spans="2:11" ht="18.75" customHeight="1" x14ac:dyDescent="0.4">
      <c r="B14" s="4">
        <f t="shared" si="1"/>
        <v>44414</v>
      </c>
      <c r="C14" s="12" t="str">
        <f t="shared" si="0"/>
        <v>金</v>
      </c>
      <c r="D14" s="15"/>
      <c r="E14" s="19" t="str">
        <f t="shared" si="2"/>
        <v/>
      </c>
      <c r="F14" s="22"/>
      <c r="G14" s="26" t="str">
        <f>IF(ISERROR(VLOOKUP(B14,祝日!$B$2:$D$78,3,0)),"",VLOOKUP(B14,祝日!$B$2:$D$78,3,0))</f>
        <v/>
      </c>
    </row>
    <row r="15" spans="2:11" ht="18.75" customHeight="1" x14ac:dyDescent="0.4">
      <c r="B15" s="4">
        <f t="shared" si="1"/>
        <v>44415</v>
      </c>
      <c r="C15" s="12" t="str">
        <f t="shared" si="0"/>
        <v>土</v>
      </c>
      <c r="D15" s="15"/>
      <c r="E15" s="19" t="str">
        <f t="shared" si="2"/>
        <v/>
      </c>
      <c r="F15" s="22"/>
      <c r="G15" s="26" t="str">
        <f>IF(ISERROR(VLOOKUP(B15,祝日!$B$2:$D$78,3,0)),"",VLOOKUP(B15,祝日!$B$2:$D$78,3,0))</f>
        <v/>
      </c>
    </row>
    <row r="16" spans="2:11" ht="18.75" customHeight="1" x14ac:dyDescent="0.4">
      <c r="B16" s="4">
        <f t="shared" si="1"/>
        <v>44416</v>
      </c>
      <c r="C16" s="12" t="str">
        <f t="shared" si="0"/>
        <v>日</v>
      </c>
      <c r="D16" s="15"/>
      <c r="E16" s="19" t="str">
        <f t="shared" si="2"/>
        <v/>
      </c>
      <c r="F16" s="22"/>
      <c r="G16" s="26" t="str">
        <f>IF(ISERROR(VLOOKUP(B16,祝日!$B$2:$D$78,3,0)),"",VLOOKUP(B16,祝日!$B$2:$D$78,3,0))</f>
        <v/>
      </c>
    </row>
    <row r="17" spans="2:9" ht="18.75" customHeight="1" x14ac:dyDescent="0.4">
      <c r="B17" s="4">
        <f t="shared" si="1"/>
        <v>44417</v>
      </c>
      <c r="C17" s="12" t="str">
        <f t="shared" si="0"/>
        <v>月</v>
      </c>
      <c r="D17" s="15"/>
      <c r="E17" s="19" t="str">
        <f t="shared" si="2"/>
        <v/>
      </c>
      <c r="F17" s="22"/>
      <c r="G17" s="26" t="str">
        <f>IF(ISERROR(VLOOKUP(B17,祝日!$B$2:$D$78,3,0)),"",VLOOKUP(B17,祝日!$B$2:$D$78,3,0))</f>
        <v/>
      </c>
    </row>
    <row r="18" spans="2:9" ht="18.75" customHeight="1" x14ac:dyDescent="0.4">
      <c r="B18" s="4">
        <f t="shared" si="1"/>
        <v>44418</v>
      </c>
      <c r="C18" s="12" t="str">
        <f t="shared" si="0"/>
        <v>火</v>
      </c>
      <c r="D18" s="15"/>
      <c r="E18" s="19" t="str">
        <f t="shared" si="2"/>
        <v/>
      </c>
      <c r="F18" s="22"/>
      <c r="G18" s="26" t="str">
        <f>IF(ISERROR(VLOOKUP(B18,祝日!$B$2:$D$78,3,0)),"",VLOOKUP(B18,祝日!$B$2:$D$78,3,0))</f>
        <v/>
      </c>
    </row>
    <row r="19" spans="2:9" ht="18.75" customHeight="1" x14ac:dyDescent="0.4">
      <c r="B19" s="4">
        <f t="shared" si="1"/>
        <v>44419</v>
      </c>
      <c r="C19" s="12" t="str">
        <f t="shared" si="0"/>
        <v>水</v>
      </c>
      <c r="D19" s="15"/>
      <c r="E19" s="19" t="str">
        <f t="shared" si="2"/>
        <v/>
      </c>
      <c r="F19" s="22"/>
      <c r="G19" s="26" t="str">
        <f>IF(ISERROR(VLOOKUP(B19,祝日!$B$2:$D$78,3,0)),"",VLOOKUP(B19,祝日!$B$2:$D$78,3,0))</f>
        <v>山の日</v>
      </c>
    </row>
    <row r="20" spans="2:9" ht="18.75" customHeight="1" x14ac:dyDescent="0.4">
      <c r="B20" s="4">
        <f t="shared" si="1"/>
        <v>44420</v>
      </c>
      <c r="C20" s="12" t="str">
        <f t="shared" si="0"/>
        <v>木</v>
      </c>
      <c r="D20" s="15"/>
      <c r="E20" s="19" t="str">
        <f t="shared" si="2"/>
        <v/>
      </c>
      <c r="F20" s="22"/>
      <c r="G20" s="26" t="str">
        <f>IF(ISERROR(VLOOKUP(B20,祝日!$B$2:$D$78,3,0)),"",VLOOKUP(B20,祝日!$B$2:$D$78,3,0))</f>
        <v/>
      </c>
    </row>
    <row r="21" spans="2:9" ht="18.75" customHeight="1" x14ac:dyDescent="0.4">
      <c r="B21" s="4">
        <f t="shared" si="1"/>
        <v>44421</v>
      </c>
      <c r="C21" s="12" t="str">
        <f t="shared" si="0"/>
        <v>金</v>
      </c>
      <c r="D21" s="15"/>
      <c r="E21" s="19" t="str">
        <f t="shared" si="2"/>
        <v/>
      </c>
      <c r="F21" s="22"/>
      <c r="G21" s="26" t="str">
        <f>IF(ISERROR(VLOOKUP(B21,祝日!$B$2:$D$78,3,0)),"",VLOOKUP(B21,祝日!$B$2:$D$78,3,0))</f>
        <v/>
      </c>
    </row>
    <row r="22" spans="2:9" ht="18.75" customHeight="1" x14ac:dyDescent="0.4">
      <c r="B22" s="4">
        <f t="shared" si="1"/>
        <v>44422</v>
      </c>
      <c r="C22" s="12" t="str">
        <f t="shared" si="0"/>
        <v>土</v>
      </c>
      <c r="D22" s="15"/>
      <c r="E22" s="19" t="str">
        <f t="shared" si="2"/>
        <v/>
      </c>
      <c r="F22" s="22"/>
      <c r="G22" s="26" t="str">
        <f>IF(ISERROR(VLOOKUP(B22,祝日!$B$2:$D$78,3,0)),"",VLOOKUP(B22,祝日!$B$2:$D$78,3,0))</f>
        <v/>
      </c>
    </row>
    <row r="23" spans="2:9" ht="18.75" customHeight="1" x14ac:dyDescent="0.4">
      <c r="B23" s="4">
        <f t="shared" si="1"/>
        <v>44423</v>
      </c>
      <c r="C23" s="12" t="str">
        <f t="shared" si="0"/>
        <v>日</v>
      </c>
      <c r="D23" s="15"/>
      <c r="E23" s="19" t="str">
        <f t="shared" si="2"/>
        <v/>
      </c>
      <c r="F23" s="22"/>
      <c r="G23" s="26" t="str">
        <f>IF(ISERROR(VLOOKUP(B23,祝日!$B$2:$D$78,3,0)),"",VLOOKUP(B23,祝日!$B$2:$D$78,3,0))</f>
        <v/>
      </c>
    </row>
    <row r="24" spans="2:9" ht="18.75" customHeight="1" x14ac:dyDescent="0.4">
      <c r="B24" s="4">
        <f t="shared" si="1"/>
        <v>44424</v>
      </c>
      <c r="C24" s="12" t="str">
        <f t="shared" si="0"/>
        <v>月</v>
      </c>
      <c r="D24" s="15"/>
      <c r="E24" s="19" t="str">
        <f t="shared" si="2"/>
        <v/>
      </c>
      <c r="F24" s="22"/>
      <c r="G24" s="26" t="str">
        <f>IF(ISERROR(VLOOKUP(B24,祝日!$B$2:$D$78,3,0)),"",VLOOKUP(B24,祝日!$B$2:$D$78,3,0))</f>
        <v/>
      </c>
      <c r="I24" s="29"/>
    </row>
    <row r="25" spans="2:9" ht="18.75" customHeight="1" x14ac:dyDescent="0.4">
      <c r="B25" s="4">
        <f t="shared" si="1"/>
        <v>44425</v>
      </c>
      <c r="C25" s="12" t="str">
        <f t="shared" si="0"/>
        <v>火</v>
      </c>
      <c r="D25" s="15"/>
      <c r="E25" s="19" t="str">
        <f t="shared" si="2"/>
        <v/>
      </c>
      <c r="F25" s="22"/>
      <c r="G25" s="26" t="str">
        <f>IF(ISERROR(VLOOKUP(B25,祝日!$B$2:$D$78,3,0)),"",VLOOKUP(B25,祝日!$B$2:$D$78,3,0))</f>
        <v/>
      </c>
    </row>
    <row r="26" spans="2:9" ht="18.75" customHeight="1" x14ac:dyDescent="0.4">
      <c r="B26" s="4">
        <f t="shared" si="1"/>
        <v>44426</v>
      </c>
      <c r="C26" s="12" t="str">
        <f t="shared" si="0"/>
        <v>水</v>
      </c>
      <c r="D26" s="15"/>
      <c r="E26" s="19" t="str">
        <f t="shared" si="2"/>
        <v/>
      </c>
      <c r="F26" s="22"/>
      <c r="G26" s="26" t="str">
        <f>IF(ISERROR(VLOOKUP(B26,祝日!$B$2:$D$78,3,0)),"",VLOOKUP(B26,祝日!$B$2:$D$78,3,0))</f>
        <v/>
      </c>
    </row>
    <row r="27" spans="2:9" ht="18.75" customHeight="1" x14ac:dyDescent="0.4">
      <c r="B27" s="4">
        <f t="shared" si="1"/>
        <v>44427</v>
      </c>
      <c r="C27" s="12" t="str">
        <f t="shared" si="0"/>
        <v>木</v>
      </c>
      <c r="D27" s="15"/>
      <c r="E27" s="19" t="str">
        <f t="shared" si="2"/>
        <v/>
      </c>
      <c r="F27" s="22"/>
      <c r="G27" s="26" t="str">
        <f>IF(ISERROR(VLOOKUP(B27,祝日!$B$2:$D$78,3,0)),"",VLOOKUP(B27,祝日!$B$2:$D$78,3,0))</f>
        <v/>
      </c>
    </row>
    <row r="28" spans="2:9" ht="18.75" customHeight="1" x14ac:dyDescent="0.4">
      <c r="B28" s="4">
        <f t="shared" si="1"/>
        <v>44428</v>
      </c>
      <c r="C28" s="12" t="str">
        <f t="shared" si="0"/>
        <v>金</v>
      </c>
      <c r="D28" s="15"/>
      <c r="E28" s="19" t="str">
        <f t="shared" si="2"/>
        <v/>
      </c>
      <c r="F28" s="22"/>
      <c r="G28" s="26" t="str">
        <f>IF(ISERROR(VLOOKUP(B28,祝日!$B$2:$D$78,3,0)),"",VLOOKUP(B28,祝日!$B$2:$D$78,3,0))</f>
        <v/>
      </c>
    </row>
    <row r="29" spans="2:9" ht="18.75" customHeight="1" x14ac:dyDescent="0.4">
      <c r="B29" s="4">
        <f t="shared" si="1"/>
        <v>44429</v>
      </c>
      <c r="C29" s="12" t="str">
        <f t="shared" si="0"/>
        <v>土</v>
      </c>
      <c r="D29" s="15"/>
      <c r="E29" s="19" t="str">
        <f t="shared" si="2"/>
        <v/>
      </c>
      <c r="F29" s="22"/>
      <c r="G29" s="26" t="str">
        <f>IF(ISERROR(VLOOKUP(B29,祝日!$B$2:$D$78,3,0)),"",VLOOKUP(B29,祝日!$B$2:$D$78,3,0))</f>
        <v/>
      </c>
    </row>
    <row r="30" spans="2:9" ht="18.75" customHeight="1" x14ac:dyDescent="0.4">
      <c r="B30" s="4">
        <f t="shared" si="1"/>
        <v>44430</v>
      </c>
      <c r="C30" s="12" t="str">
        <f t="shared" si="0"/>
        <v>日</v>
      </c>
      <c r="D30" s="15"/>
      <c r="E30" s="19" t="str">
        <f t="shared" si="2"/>
        <v/>
      </c>
      <c r="F30" s="22"/>
      <c r="G30" s="26" t="str">
        <f>IF(ISERROR(VLOOKUP(B30,祝日!$B$2:$D$78,3,0)),"",VLOOKUP(B30,祝日!$B$2:$D$78,3,0))</f>
        <v/>
      </c>
    </row>
    <row r="31" spans="2:9" ht="18.75" customHeight="1" x14ac:dyDescent="0.4">
      <c r="B31" s="4">
        <f t="shared" si="1"/>
        <v>44431</v>
      </c>
      <c r="C31" s="12" t="str">
        <f t="shared" si="0"/>
        <v>月</v>
      </c>
      <c r="D31" s="15"/>
      <c r="E31" s="19" t="str">
        <f t="shared" si="2"/>
        <v/>
      </c>
      <c r="F31" s="22"/>
      <c r="G31" s="26" t="str">
        <f>IF(ISERROR(VLOOKUP(B31,祝日!$B$2:$D$78,3,0)),"",VLOOKUP(B31,祝日!$B$2:$D$78,3,0))</f>
        <v/>
      </c>
    </row>
    <row r="32" spans="2:9" ht="18.75" customHeight="1" x14ac:dyDescent="0.4">
      <c r="B32" s="4">
        <f t="shared" si="1"/>
        <v>44432</v>
      </c>
      <c r="C32" s="12" t="str">
        <f t="shared" si="0"/>
        <v>火</v>
      </c>
      <c r="D32" s="15"/>
      <c r="E32" s="19" t="str">
        <f t="shared" si="2"/>
        <v/>
      </c>
      <c r="F32" s="22"/>
      <c r="G32" s="26" t="str">
        <f>IF(ISERROR(VLOOKUP(B32,祝日!$B$2:$D$78,3,0)),"",VLOOKUP(B32,祝日!$B$2:$D$78,3,0))</f>
        <v/>
      </c>
    </row>
    <row r="33" spans="2:7" ht="18.75" customHeight="1" x14ac:dyDescent="0.4">
      <c r="B33" s="4">
        <f t="shared" si="1"/>
        <v>44433</v>
      </c>
      <c r="C33" s="12" t="str">
        <f t="shared" si="0"/>
        <v>水</v>
      </c>
      <c r="D33" s="15"/>
      <c r="E33" s="19" t="str">
        <f t="shared" si="2"/>
        <v/>
      </c>
      <c r="F33" s="22"/>
      <c r="G33" s="26" t="str">
        <f>IF(ISERROR(VLOOKUP(B33,祝日!$B$2:$D$78,3,0)),"",VLOOKUP(B33,祝日!$B$2:$D$78,3,0))</f>
        <v/>
      </c>
    </row>
    <row r="34" spans="2:7" ht="18.75" customHeight="1" x14ac:dyDescent="0.4">
      <c r="B34" s="4">
        <f t="shared" si="1"/>
        <v>44434</v>
      </c>
      <c r="C34" s="12" t="str">
        <f t="shared" si="0"/>
        <v>木</v>
      </c>
      <c r="D34" s="15"/>
      <c r="E34" s="19" t="str">
        <f t="shared" si="2"/>
        <v/>
      </c>
      <c r="F34" s="22"/>
      <c r="G34" s="26" t="str">
        <f>IF(ISERROR(VLOOKUP(B34,祝日!$B$2:$D$78,3,0)),"",VLOOKUP(B34,祝日!$B$2:$D$78,3,0))</f>
        <v/>
      </c>
    </row>
    <row r="35" spans="2:7" ht="18.75" customHeight="1" x14ac:dyDescent="0.4">
      <c r="B35" s="4">
        <f t="shared" si="1"/>
        <v>44435</v>
      </c>
      <c r="C35" s="12" t="str">
        <f t="shared" si="0"/>
        <v>金</v>
      </c>
      <c r="D35" s="15"/>
      <c r="E35" s="19" t="str">
        <f t="shared" si="2"/>
        <v/>
      </c>
      <c r="F35" s="22"/>
      <c r="G35" s="26" t="str">
        <f>IF(ISERROR(VLOOKUP(B35,祝日!$B$2:$D$78,3,0)),"",VLOOKUP(B35,祝日!$B$2:$D$78,3,0))</f>
        <v/>
      </c>
    </row>
    <row r="36" spans="2:7" ht="18.75" customHeight="1" x14ac:dyDescent="0.4">
      <c r="B36" s="4">
        <f t="shared" si="1"/>
        <v>44436</v>
      </c>
      <c r="C36" s="12" t="str">
        <f t="shared" si="0"/>
        <v>土</v>
      </c>
      <c r="D36" s="15"/>
      <c r="E36" s="19" t="str">
        <f t="shared" si="2"/>
        <v/>
      </c>
      <c r="F36" s="22"/>
      <c r="G36" s="26" t="str">
        <f>IF(ISERROR(VLOOKUP(B36,祝日!$B$2:$D$78,3,0)),"",VLOOKUP(B36,祝日!$B$2:$D$78,3,0))</f>
        <v/>
      </c>
    </row>
    <row r="37" spans="2:7" ht="18.75" customHeight="1" x14ac:dyDescent="0.4">
      <c r="B37" s="4">
        <f>IF(B36=EOMONTH($B$9,0),"",B36+1)</f>
        <v>44437</v>
      </c>
      <c r="C37" s="12" t="str">
        <f t="shared" si="0"/>
        <v>日</v>
      </c>
      <c r="D37" s="15"/>
      <c r="E37" s="19" t="str">
        <f t="shared" si="2"/>
        <v/>
      </c>
      <c r="F37" s="22"/>
      <c r="G37" s="26" t="str">
        <f>IF(ISERROR(VLOOKUP(B37,祝日!$B$2:$D$78,3,0)),"",VLOOKUP(B37,祝日!$B$2:$D$78,3,0))</f>
        <v/>
      </c>
    </row>
    <row r="38" spans="2:7" ht="18.75" customHeight="1" x14ac:dyDescent="0.4">
      <c r="B38" s="4">
        <f>IF(OR(B37="",B37=EOMONTH($B$9,0)),"",B37+1)</f>
        <v>44438</v>
      </c>
      <c r="C38" s="12" t="str">
        <f t="shared" si="0"/>
        <v>月</v>
      </c>
      <c r="D38" s="15"/>
      <c r="E38" s="19" t="str">
        <f t="shared" si="2"/>
        <v/>
      </c>
      <c r="F38" s="22"/>
      <c r="G38" s="26" t="str">
        <f>IF(ISERROR(VLOOKUP(B38,祝日!$B$2:$D$78,3,0)),"",VLOOKUP(B38,祝日!$B$2:$D$78,3,0))</f>
        <v/>
      </c>
    </row>
    <row r="39" spans="2:7" ht="18.75" customHeight="1" x14ac:dyDescent="0.4">
      <c r="B39" s="5">
        <f>IF(OR(B38="",B38=EOMONTH($B$9,0)),"",B38+1)</f>
        <v>44439</v>
      </c>
      <c r="C39" s="13" t="str">
        <f t="shared" si="0"/>
        <v>火</v>
      </c>
      <c r="D39" s="16"/>
      <c r="E39" s="20" t="str">
        <f t="shared" si="2"/>
        <v/>
      </c>
      <c r="F39" s="23"/>
      <c r="G39" s="26" t="str">
        <f>IF(ISERROR(VLOOKUP(B39,祝日!$B$2:$D$78,3,0)),"",VLOOKUP(B39,祝日!$B$2:$D$78,3,0))</f>
        <v/>
      </c>
    </row>
    <row r="40" spans="2:7" s="1" customFormat="1" ht="22.5" customHeight="1" x14ac:dyDescent="0.4">
      <c r="B40" s="6"/>
      <c r="C40" s="7"/>
      <c r="D40" s="17" t="s">
        <v>43</v>
      </c>
      <c r="E40" s="21">
        <f>COUNTIF(E9:E39,"真夏日")</f>
        <v>0</v>
      </c>
      <c r="F40" s="24"/>
    </row>
    <row r="41" spans="2:7" s="1" customFormat="1" x14ac:dyDescent="0.4">
      <c r="B41" s="7"/>
      <c r="C41" s="7"/>
      <c r="D41" s="7"/>
      <c r="E41" s="7"/>
    </row>
    <row r="42" spans="2:7" s="1" customFormat="1" x14ac:dyDescent="0.4"/>
    <row r="43" spans="2:7" s="1" customFormat="1" x14ac:dyDescent="0.4"/>
    <row r="44" spans="2:7" s="1" customFormat="1" x14ac:dyDescent="0.4"/>
    <row r="45" spans="2:7" s="1" customFormat="1" x14ac:dyDescent="0.4"/>
    <row r="46" spans="2:7" s="1" customFormat="1" x14ac:dyDescent="0.4"/>
    <row r="47" spans="2:7" s="1" customFormat="1" x14ac:dyDescent="0.4"/>
    <row r="48" spans="2:7" s="1" customFormat="1" x14ac:dyDescent="0.4"/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</sheetData>
  <phoneticPr fontId="8"/>
  <conditionalFormatting sqref="B9:F39">
    <cfRule type="expression" dxfId="5" priority="1">
      <formula>$G9&lt;&gt;""</formula>
    </cfRule>
    <cfRule type="expression" dxfId="4" priority="2">
      <formula>$C9="日"</formula>
    </cfRule>
    <cfRule type="expression" dxfId="3" priority="3">
      <formula>$C9="土"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1"/>
  <sheetViews>
    <sheetView view="pageBreakPreview" zoomScale="85" zoomScaleNormal="70" zoomScaleSheetLayoutView="85" workbookViewId="0">
      <selection activeCell="B43" sqref="B43"/>
    </sheetView>
  </sheetViews>
  <sheetFormatPr defaultRowHeight="18.75" x14ac:dyDescent="0.4"/>
  <cols>
    <col min="1" max="1" width="4.375" style="1" customWidth="1"/>
    <col min="2" max="2" width="14.375" customWidth="1"/>
    <col min="3" max="3" width="6.875" customWidth="1"/>
    <col min="4" max="6" width="20.625" customWidth="1"/>
    <col min="7" max="7" width="11" style="1" customWidth="1"/>
    <col min="8" max="8" width="6.5" style="1" customWidth="1"/>
    <col min="9" max="9" width="9.375" style="1" bestFit="1" customWidth="1"/>
    <col min="10" max="10" width="10.25" style="1" bestFit="1" customWidth="1"/>
    <col min="11" max="14" width="9" style="1" customWidth="1"/>
    <col min="15" max="15" width="9.375" style="1" bestFit="1" customWidth="1"/>
    <col min="16" max="21" width="9" style="1" customWidth="1"/>
  </cols>
  <sheetData>
    <row r="1" spans="2:11" s="1" customFormat="1" x14ac:dyDescent="0.4">
      <c r="C1" s="8" t="s">
        <v>37</v>
      </c>
      <c r="D1" s="8"/>
      <c r="E1" s="18"/>
      <c r="F1" s="18"/>
    </row>
    <row r="2" spans="2:11" x14ac:dyDescent="0.4">
      <c r="B2" s="2" t="s">
        <v>25</v>
      </c>
      <c r="C2" s="9"/>
      <c r="D2" s="9"/>
      <c r="G2" s="50"/>
      <c r="H2" s="49"/>
      <c r="K2" s="28" t="s">
        <v>26</v>
      </c>
    </row>
    <row r="3" spans="2:11" ht="11.25" customHeight="1" thickBot="1" x14ac:dyDescent="0.45">
      <c r="F3" s="1" t="s">
        <v>35</v>
      </c>
    </row>
    <row r="4" spans="2:11" ht="19.5" thickTop="1" x14ac:dyDescent="0.4">
      <c r="B4" t="s">
        <v>5</v>
      </c>
      <c r="C4" s="10" t="s">
        <v>10</v>
      </c>
      <c r="D4" s="10"/>
      <c r="E4" s="10"/>
      <c r="F4" s="43">
        <v>2021</v>
      </c>
      <c r="G4" s="45" t="s">
        <v>14</v>
      </c>
      <c r="K4" s="28" t="s">
        <v>38</v>
      </c>
    </row>
    <row r="5" spans="2:11" ht="19.5" thickBot="1" x14ac:dyDescent="0.45">
      <c r="B5" t="s">
        <v>6</v>
      </c>
      <c r="C5" s="10" t="s">
        <v>0</v>
      </c>
      <c r="D5" s="10"/>
      <c r="E5" s="10"/>
      <c r="F5" s="44">
        <v>8</v>
      </c>
      <c r="G5" s="46" t="s">
        <v>15</v>
      </c>
      <c r="K5" s="28" t="s">
        <v>34</v>
      </c>
    </row>
    <row r="6" spans="2:11" ht="19.5" thickTop="1" x14ac:dyDescent="0.4">
      <c r="B6" t="s">
        <v>44</v>
      </c>
      <c r="C6" s="10" t="s">
        <v>45</v>
      </c>
      <c r="D6" s="10"/>
      <c r="E6" s="10"/>
      <c r="F6" s="10"/>
      <c r="I6" s="27"/>
      <c r="J6" s="30"/>
      <c r="K6" s="28"/>
    </row>
    <row r="7" spans="2:11" ht="11.25" customHeight="1" x14ac:dyDescent="0.4">
      <c r="C7" s="10"/>
      <c r="D7" s="10"/>
      <c r="E7" s="10"/>
      <c r="F7" s="10"/>
    </row>
    <row r="8" spans="2:11" ht="37.5" x14ac:dyDescent="0.4">
      <c r="B8" s="3" t="s">
        <v>13</v>
      </c>
      <c r="C8" s="11" t="s">
        <v>7</v>
      </c>
      <c r="D8" s="14" t="s">
        <v>36</v>
      </c>
      <c r="E8" s="14" t="s">
        <v>11</v>
      </c>
      <c r="F8" s="42" t="s">
        <v>46</v>
      </c>
      <c r="G8" s="25" t="s">
        <v>33</v>
      </c>
      <c r="H8" s="27"/>
      <c r="J8" s="31"/>
    </row>
    <row r="9" spans="2:11" ht="18.75" customHeight="1" x14ac:dyDescent="0.4">
      <c r="B9" s="4">
        <f>DATE(F4,F5,1)</f>
        <v>44409</v>
      </c>
      <c r="C9" s="12" t="str">
        <f t="shared" ref="C9:C39" si="0">TEXT(B9,"aaa")</f>
        <v>日</v>
      </c>
      <c r="D9" s="47"/>
      <c r="E9" s="19" t="str">
        <f>IF(D9&gt;=30,"真夏日","")</f>
        <v/>
      </c>
      <c r="F9" s="22"/>
      <c r="G9" s="26" t="str">
        <f>IF(ISERROR(VLOOKUP(B9,祝日!$B$2:$D$78,3,0)),"",VLOOKUP(B9,祝日!$B$2:$D$78,3,0))</f>
        <v/>
      </c>
    </row>
    <row r="10" spans="2:11" ht="18.75" customHeight="1" x14ac:dyDescent="0.4">
      <c r="B10" s="4">
        <f t="shared" ref="B10:B36" si="1">B9+1</f>
        <v>44410</v>
      </c>
      <c r="C10" s="12" t="str">
        <f t="shared" si="0"/>
        <v>月</v>
      </c>
      <c r="D10" s="47"/>
      <c r="E10" s="19" t="str">
        <f t="shared" ref="E10:E39" si="2">IF(D10&gt;=30,"真夏日","")</f>
        <v/>
      </c>
      <c r="F10" s="48" t="s">
        <v>65</v>
      </c>
      <c r="G10" s="26" t="str">
        <f>IF(ISERROR(VLOOKUP(B10,祝日!$B$2:$D$78,3,0)),"",VLOOKUP(B10,祝日!$B$2:$D$78,3,0))</f>
        <v/>
      </c>
      <c r="I10" s="28"/>
    </row>
    <row r="11" spans="2:11" ht="18.75" customHeight="1" x14ac:dyDescent="0.4">
      <c r="B11" s="4">
        <f t="shared" si="1"/>
        <v>44411</v>
      </c>
      <c r="C11" s="12" t="str">
        <f t="shared" si="0"/>
        <v>火</v>
      </c>
      <c r="D11" s="47"/>
      <c r="E11" s="19" t="str">
        <f t="shared" si="2"/>
        <v/>
      </c>
      <c r="F11" s="22"/>
      <c r="G11" s="26" t="str">
        <f>IF(ISERROR(VLOOKUP(B11,祝日!$B$2:$D$78,3,0)),"",VLOOKUP(B11,祝日!$B$2:$D$78,3,0))</f>
        <v/>
      </c>
    </row>
    <row r="12" spans="2:11" ht="18.75" customHeight="1" x14ac:dyDescent="0.4">
      <c r="B12" s="4">
        <f t="shared" si="1"/>
        <v>44412</v>
      </c>
      <c r="C12" s="12" t="str">
        <f t="shared" si="0"/>
        <v>水</v>
      </c>
      <c r="D12" s="47"/>
      <c r="E12" s="19" t="str">
        <f t="shared" si="2"/>
        <v/>
      </c>
      <c r="F12" s="22"/>
      <c r="G12" s="26" t="str">
        <f>IF(ISERROR(VLOOKUP(B12,祝日!$B$2:$D$78,3,0)),"",VLOOKUP(B12,祝日!$B$2:$D$78,3,0))</f>
        <v/>
      </c>
    </row>
    <row r="13" spans="2:11" ht="18.75" customHeight="1" x14ac:dyDescent="0.4">
      <c r="B13" s="4">
        <f t="shared" si="1"/>
        <v>44413</v>
      </c>
      <c r="C13" s="12" t="str">
        <f t="shared" si="0"/>
        <v>木</v>
      </c>
      <c r="D13" s="15">
        <v>30</v>
      </c>
      <c r="E13" s="19" t="str">
        <f t="shared" si="2"/>
        <v>真夏日</v>
      </c>
      <c r="F13" s="22"/>
      <c r="G13" s="26" t="str">
        <f>IF(ISERROR(VLOOKUP(B13,祝日!$B$2:$D$78,3,0)),"",VLOOKUP(B13,祝日!$B$2:$D$78,3,0))</f>
        <v/>
      </c>
    </row>
    <row r="14" spans="2:11" ht="18.75" customHeight="1" x14ac:dyDescent="0.4">
      <c r="B14" s="4">
        <f t="shared" si="1"/>
        <v>44414</v>
      </c>
      <c r="C14" s="12" t="str">
        <f t="shared" si="0"/>
        <v>金</v>
      </c>
      <c r="D14" s="15">
        <v>35</v>
      </c>
      <c r="E14" s="19" t="str">
        <f t="shared" si="2"/>
        <v>真夏日</v>
      </c>
      <c r="F14" s="22"/>
      <c r="G14" s="26" t="str">
        <f>IF(ISERROR(VLOOKUP(B14,祝日!$B$2:$D$78,3,0)),"",VLOOKUP(B14,祝日!$B$2:$D$78,3,0))</f>
        <v/>
      </c>
    </row>
    <row r="15" spans="2:11" ht="18.75" customHeight="1" x14ac:dyDescent="0.4">
      <c r="B15" s="4">
        <f t="shared" si="1"/>
        <v>44415</v>
      </c>
      <c r="C15" s="12" t="str">
        <f t="shared" si="0"/>
        <v>土</v>
      </c>
      <c r="D15" s="15"/>
      <c r="E15" s="19" t="str">
        <f t="shared" si="2"/>
        <v/>
      </c>
      <c r="F15" s="22"/>
      <c r="G15" s="26" t="str">
        <f>IF(ISERROR(VLOOKUP(B15,祝日!$B$2:$D$78,3,0)),"",VLOOKUP(B15,祝日!$B$2:$D$78,3,0))</f>
        <v/>
      </c>
    </row>
    <row r="16" spans="2:11" ht="18.75" customHeight="1" x14ac:dyDescent="0.4">
      <c r="B16" s="4">
        <f t="shared" si="1"/>
        <v>44416</v>
      </c>
      <c r="C16" s="12" t="str">
        <f t="shared" si="0"/>
        <v>日</v>
      </c>
      <c r="D16" s="15">
        <v>29</v>
      </c>
      <c r="E16" s="19" t="str">
        <f t="shared" si="2"/>
        <v/>
      </c>
      <c r="F16" s="22"/>
      <c r="G16" s="26" t="str">
        <f>IF(ISERROR(VLOOKUP(B16,祝日!$B$2:$D$78,3,0)),"",VLOOKUP(B16,祝日!$B$2:$D$78,3,0))</f>
        <v/>
      </c>
    </row>
    <row r="17" spans="2:9" ht="18.75" customHeight="1" x14ac:dyDescent="0.4">
      <c r="B17" s="4">
        <f t="shared" si="1"/>
        <v>44417</v>
      </c>
      <c r="C17" s="12" t="str">
        <f t="shared" si="0"/>
        <v>月</v>
      </c>
      <c r="D17" s="15">
        <v>28</v>
      </c>
      <c r="E17" s="19" t="str">
        <f t="shared" si="2"/>
        <v/>
      </c>
      <c r="F17" s="22"/>
      <c r="G17" s="26" t="str">
        <f>IF(ISERROR(VLOOKUP(B17,祝日!$B$2:$D$78,3,0)),"",VLOOKUP(B17,祝日!$B$2:$D$78,3,0))</f>
        <v/>
      </c>
    </row>
    <row r="18" spans="2:9" ht="18.75" customHeight="1" x14ac:dyDescent="0.4">
      <c r="B18" s="4">
        <f t="shared" si="1"/>
        <v>44418</v>
      </c>
      <c r="C18" s="12" t="str">
        <f t="shared" si="0"/>
        <v>火</v>
      </c>
      <c r="D18" s="15"/>
      <c r="E18" s="19" t="str">
        <f t="shared" si="2"/>
        <v/>
      </c>
      <c r="F18" s="22"/>
      <c r="G18" s="26" t="str">
        <f>IF(ISERROR(VLOOKUP(B18,祝日!$B$2:$D$78,3,0)),"",VLOOKUP(B18,祝日!$B$2:$D$78,3,0))</f>
        <v/>
      </c>
    </row>
    <row r="19" spans="2:9" ht="18.75" customHeight="1" x14ac:dyDescent="0.4">
      <c r="B19" s="4">
        <f t="shared" si="1"/>
        <v>44419</v>
      </c>
      <c r="C19" s="12" t="str">
        <f t="shared" si="0"/>
        <v>水</v>
      </c>
      <c r="D19" s="15"/>
      <c r="E19" s="19" t="str">
        <f t="shared" si="2"/>
        <v/>
      </c>
      <c r="F19" s="22"/>
      <c r="G19" s="26" t="str">
        <f>IF(ISERROR(VLOOKUP(B19,祝日!$B$2:$D$78,3,0)),"",VLOOKUP(B19,祝日!$B$2:$D$78,3,0))</f>
        <v>山の日</v>
      </c>
    </row>
    <row r="20" spans="2:9" ht="18.75" customHeight="1" x14ac:dyDescent="0.4">
      <c r="B20" s="4">
        <f t="shared" si="1"/>
        <v>44420</v>
      </c>
      <c r="C20" s="12" t="str">
        <f t="shared" si="0"/>
        <v>木</v>
      </c>
      <c r="D20" s="15"/>
      <c r="E20" s="19" t="str">
        <f t="shared" si="2"/>
        <v/>
      </c>
      <c r="F20" s="22"/>
      <c r="G20" s="26" t="str">
        <f>IF(ISERROR(VLOOKUP(B20,祝日!$B$2:$D$78,3,0)),"",VLOOKUP(B20,祝日!$B$2:$D$78,3,0))</f>
        <v/>
      </c>
    </row>
    <row r="21" spans="2:9" ht="18.75" customHeight="1" x14ac:dyDescent="0.4">
      <c r="B21" s="4">
        <f t="shared" si="1"/>
        <v>44421</v>
      </c>
      <c r="C21" s="12" t="str">
        <f t="shared" si="0"/>
        <v>金</v>
      </c>
      <c r="D21" s="15"/>
      <c r="E21" s="19" t="str">
        <f t="shared" si="2"/>
        <v/>
      </c>
      <c r="F21" s="22"/>
      <c r="G21" s="26" t="str">
        <f>IF(ISERROR(VLOOKUP(B21,祝日!$B$2:$D$78,3,0)),"",VLOOKUP(B21,祝日!$B$2:$D$78,3,0))</f>
        <v/>
      </c>
    </row>
    <row r="22" spans="2:9" ht="18.75" customHeight="1" x14ac:dyDescent="0.4">
      <c r="B22" s="4">
        <f t="shared" si="1"/>
        <v>44422</v>
      </c>
      <c r="C22" s="12" t="str">
        <f t="shared" si="0"/>
        <v>土</v>
      </c>
      <c r="D22" s="15"/>
      <c r="E22" s="19" t="str">
        <f t="shared" si="2"/>
        <v/>
      </c>
      <c r="F22" s="22"/>
      <c r="G22" s="26" t="str">
        <f>IF(ISERROR(VLOOKUP(B22,祝日!$B$2:$D$78,3,0)),"",VLOOKUP(B22,祝日!$B$2:$D$78,3,0))</f>
        <v/>
      </c>
    </row>
    <row r="23" spans="2:9" ht="18.75" customHeight="1" x14ac:dyDescent="0.4">
      <c r="B23" s="4">
        <f t="shared" si="1"/>
        <v>44423</v>
      </c>
      <c r="C23" s="12" t="str">
        <f t="shared" si="0"/>
        <v>日</v>
      </c>
      <c r="D23" s="15"/>
      <c r="E23" s="19" t="str">
        <f t="shared" si="2"/>
        <v/>
      </c>
      <c r="F23" s="22"/>
      <c r="G23" s="26" t="str">
        <f>IF(ISERROR(VLOOKUP(B23,祝日!$B$2:$D$78,3,0)),"",VLOOKUP(B23,祝日!$B$2:$D$78,3,0))</f>
        <v/>
      </c>
    </row>
    <row r="24" spans="2:9" ht="18.75" customHeight="1" x14ac:dyDescent="0.4">
      <c r="B24" s="4">
        <f t="shared" si="1"/>
        <v>44424</v>
      </c>
      <c r="C24" s="12" t="str">
        <f t="shared" si="0"/>
        <v>月</v>
      </c>
      <c r="D24" s="15">
        <v>33</v>
      </c>
      <c r="E24" s="19" t="str">
        <f t="shared" si="2"/>
        <v>真夏日</v>
      </c>
      <c r="F24" s="22"/>
      <c r="G24" s="26" t="str">
        <f>IF(ISERROR(VLOOKUP(B24,祝日!$B$2:$D$78,3,0)),"",VLOOKUP(B24,祝日!$B$2:$D$78,3,0))</f>
        <v/>
      </c>
      <c r="I24" s="29"/>
    </row>
    <row r="25" spans="2:9" ht="18.75" customHeight="1" x14ac:dyDescent="0.4">
      <c r="B25" s="4">
        <f t="shared" si="1"/>
        <v>44425</v>
      </c>
      <c r="C25" s="12" t="str">
        <f t="shared" si="0"/>
        <v>火</v>
      </c>
      <c r="D25" s="15"/>
      <c r="E25" s="19" t="str">
        <f t="shared" si="2"/>
        <v/>
      </c>
      <c r="F25" s="22"/>
      <c r="G25" s="26" t="str">
        <f>IF(ISERROR(VLOOKUP(B25,祝日!$B$2:$D$78,3,0)),"",VLOOKUP(B25,祝日!$B$2:$D$78,3,0))</f>
        <v/>
      </c>
    </row>
    <row r="26" spans="2:9" ht="18.75" customHeight="1" x14ac:dyDescent="0.4">
      <c r="B26" s="4">
        <f t="shared" si="1"/>
        <v>44426</v>
      </c>
      <c r="C26" s="12" t="str">
        <f t="shared" si="0"/>
        <v>水</v>
      </c>
      <c r="D26" s="15"/>
      <c r="E26" s="19" t="str">
        <f t="shared" si="2"/>
        <v/>
      </c>
      <c r="F26" s="22"/>
      <c r="G26" s="26" t="str">
        <f>IF(ISERROR(VLOOKUP(B26,祝日!$B$2:$D$78,3,0)),"",VLOOKUP(B26,祝日!$B$2:$D$78,3,0))</f>
        <v/>
      </c>
    </row>
    <row r="27" spans="2:9" ht="18.75" customHeight="1" x14ac:dyDescent="0.4">
      <c r="B27" s="4">
        <f t="shared" si="1"/>
        <v>44427</v>
      </c>
      <c r="C27" s="12" t="str">
        <f t="shared" si="0"/>
        <v>木</v>
      </c>
      <c r="D27" s="15">
        <v>34</v>
      </c>
      <c r="E27" s="19" t="str">
        <f t="shared" si="2"/>
        <v>真夏日</v>
      </c>
      <c r="F27" s="22"/>
      <c r="G27" s="26" t="str">
        <f>IF(ISERROR(VLOOKUP(B27,祝日!$B$2:$D$78,3,0)),"",VLOOKUP(B27,祝日!$B$2:$D$78,3,0))</f>
        <v/>
      </c>
    </row>
    <row r="28" spans="2:9" ht="18.75" customHeight="1" x14ac:dyDescent="0.4">
      <c r="B28" s="4">
        <f t="shared" si="1"/>
        <v>44428</v>
      </c>
      <c r="C28" s="12" t="str">
        <f t="shared" si="0"/>
        <v>金</v>
      </c>
      <c r="D28" s="15">
        <v>35</v>
      </c>
      <c r="E28" s="19" t="str">
        <f t="shared" si="2"/>
        <v>真夏日</v>
      </c>
      <c r="F28" s="22"/>
      <c r="G28" s="26" t="str">
        <f>IF(ISERROR(VLOOKUP(B28,祝日!$B$2:$D$78,3,0)),"",VLOOKUP(B28,祝日!$B$2:$D$78,3,0))</f>
        <v/>
      </c>
    </row>
    <row r="29" spans="2:9" ht="18.75" customHeight="1" x14ac:dyDescent="0.4">
      <c r="B29" s="4">
        <f t="shared" si="1"/>
        <v>44429</v>
      </c>
      <c r="C29" s="12" t="str">
        <f t="shared" si="0"/>
        <v>土</v>
      </c>
      <c r="D29" s="15">
        <v>32</v>
      </c>
      <c r="E29" s="19" t="str">
        <f t="shared" si="2"/>
        <v>真夏日</v>
      </c>
      <c r="F29" s="22"/>
      <c r="G29" s="26" t="str">
        <f>IF(ISERROR(VLOOKUP(B29,祝日!$B$2:$D$78,3,0)),"",VLOOKUP(B29,祝日!$B$2:$D$78,3,0))</f>
        <v/>
      </c>
    </row>
    <row r="30" spans="2:9" ht="18.75" customHeight="1" x14ac:dyDescent="0.4">
      <c r="B30" s="4">
        <f t="shared" si="1"/>
        <v>44430</v>
      </c>
      <c r="C30" s="12" t="str">
        <f t="shared" si="0"/>
        <v>日</v>
      </c>
      <c r="D30" s="15">
        <v>29</v>
      </c>
      <c r="E30" s="19" t="str">
        <f t="shared" si="2"/>
        <v/>
      </c>
      <c r="F30" s="22"/>
      <c r="G30" s="26" t="str">
        <f>IF(ISERROR(VLOOKUP(B30,祝日!$B$2:$D$78,3,0)),"",VLOOKUP(B30,祝日!$B$2:$D$78,3,0))</f>
        <v/>
      </c>
    </row>
    <row r="31" spans="2:9" ht="18.75" customHeight="1" x14ac:dyDescent="0.4">
      <c r="B31" s="4">
        <f t="shared" si="1"/>
        <v>44431</v>
      </c>
      <c r="C31" s="12" t="str">
        <f t="shared" si="0"/>
        <v>月</v>
      </c>
      <c r="D31" s="15">
        <v>33</v>
      </c>
      <c r="E31" s="19" t="str">
        <f t="shared" si="2"/>
        <v>真夏日</v>
      </c>
      <c r="F31" s="22"/>
      <c r="G31" s="26" t="str">
        <f>IF(ISERROR(VLOOKUP(B31,祝日!$B$2:$D$78,3,0)),"",VLOOKUP(B31,祝日!$B$2:$D$78,3,0))</f>
        <v/>
      </c>
    </row>
    <row r="32" spans="2:9" ht="18.75" customHeight="1" x14ac:dyDescent="0.4">
      <c r="B32" s="4">
        <f t="shared" si="1"/>
        <v>44432</v>
      </c>
      <c r="C32" s="12" t="str">
        <f t="shared" si="0"/>
        <v>火</v>
      </c>
      <c r="D32" s="15"/>
      <c r="E32" s="19" t="str">
        <f t="shared" si="2"/>
        <v/>
      </c>
      <c r="F32" s="22"/>
      <c r="G32" s="26" t="str">
        <f>IF(ISERROR(VLOOKUP(B32,祝日!$B$2:$D$78,3,0)),"",VLOOKUP(B32,祝日!$B$2:$D$78,3,0))</f>
        <v/>
      </c>
    </row>
    <row r="33" spans="2:7" ht="18.75" customHeight="1" x14ac:dyDescent="0.4">
      <c r="B33" s="4">
        <f t="shared" si="1"/>
        <v>44433</v>
      </c>
      <c r="C33" s="12" t="str">
        <f t="shared" si="0"/>
        <v>水</v>
      </c>
      <c r="D33" s="15"/>
      <c r="E33" s="19" t="str">
        <f t="shared" si="2"/>
        <v/>
      </c>
      <c r="F33" s="22"/>
      <c r="G33" s="26" t="str">
        <f>IF(ISERROR(VLOOKUP(B33,祝日!$B$2:$D$78,3,0)),"",VLOOKUP(B33,祝日!$B$2:$D$78,3,0))</f>
        <v/>
      </c>
    </row>
    <row r="34" spans="2:7" ht="18.75" customHeight="1" x14ac:dyDescent="0.4">
      <c r="B34" s="4">
        <f t="shared" si="1"/>
        <v>44434</v>
      </c>
      <c r="C34" s="12" t="str">
        <f t="shared" si="0"/>
        <v>木</v>
      </c>
      <c r="D34" s="15">
        <v>31</v>
      </c>
      <c r="E34" s="19" t="str">
        <f t="shared" si="2"/>
        <v>真夏日</v>
      </c>
      <c r="F34" s="22"/>
      <c r="G34" s="26" t="str">
        <f>IF(ISERROR(VLOOKUP(B34,祝日!$B$2:$D$78,3,0)),"",VLOOKUP(B34,祝日!$B$2:$D$78,3,0))</f>
        <v/>
      </c>
    </row>
    <row r="35" spans="2:7" ht="18.75" customHeight="1" x14ac:dyDescent="0.4">
      <c r="B35" s="4">
        <f t="shared" si="1"/>
        <v>44435</v>
      </c>
      <c r="C35" s="12" t="str">
        <f t="shared" si="0"/>
        <v>金</v>
      </c>
      <c r="D35" s="15">
        <v>31</v>
      </c>
      <c r="E35" s="19" t="str">
        <f t="shared" si="2"/>
        <v>真夏日</v>
      </c>
      <c r="F35" s="22"/>
      <c r="G35" s="26" t="str">
        <f>IF(ISERROR(VLOOKUP(B35,祝日!$B$2:$D$78,3,0)),"",VLOOKUP(B35,祝日!$B$2:$D$78,3,0))</f>
        <v/>
      </c>
    </row>
    <row r="36" spans="2:7" ht="18.75" customHeight="1" x14ac:dyDescent="0.4">
      <c r="B36" s="4">
        <f t="shared" si="1"/>
        <v>44436</v>
      </c>
      <c r="C36" s="12" t="str">
        <f t="shared" si="0"/>
        <v>土</v>
      </c>
      <c r="D36" s="15">
        <v>30</v>
      </c>
      <c r="E36" s="19" t="str">
        <f t="shared" si="2"/>
        <v>真夏日</v>
      </c>
      <c r="F36" s="22"/>
      <c r="G36" s="26" t="str">
        <f>IF(ISERROR(VLOOKUP(B36,祝日!$B$2:$D$78,3,0)),"",VLOOKUP(B36,祝日!$B$2:$D$78,3,0))</f>
        <v/>
      </c>
    </row>
    <row r="37" spans="2:7" ht="18.75" customHeight="1" x14ac:dyDescent="0.4">
      <c r="B37" s="4">
        <f>IF(B36=EOMONTH($B$9,0),"",B36+1)</f>
        <v>44437</v>
      </c>
      <c r="C37" s="12" t="str">
        <f t="shared" si="0"/>
        <v>日</v>
      </c>
      <c r="D37" s="15">
        <v>30</v>
      </c>
      <c r="E37" s="19" t="str">
        <f t="shared" si="2"/>
        <v>真夏日</v>
      </c>
      <c r="F37" s="22"/>
      <c r="G37" s="26" t="str">
        <f>IF(ISERROR(VLOOKUP(B37,祝日!$B$2:$D$78,3,0)),"",VLOOKUP(B37,祝日!$B$2:$D$78,3,0))</f>
        <v/>
      </c>
    </row>
    <row r="38" spans="2:7" ht="18.75" customHeight="1" x14ac:dyDescent="0.4">
      <c r="B38" s="4">
        <f>IF(OR(B37="",B37=EOMONTH($B$9,0)),"",B37+1)</f>
        <v>44438</v>
      </c>
      <c r="C38" s="12" t="str">
        <f t="shared" si="0"/>
        <v>月</v>
      </c>
      <c r="D38" s="15">
        <v>29</v>
      </c>
      <c r="E38" s="19" t="str">
        <f t="shared" si="2"/>
        <v/>
      </c>
      <c r="F38" s="22"/>
      <c r="G38" s="26" t="str">
        <f>IF(ISERROR(VLOOKUP(B38,祝日!$B$2:$D$78,3,0)),"",VLOOKUP(B38,祝日!$B$2:$D$78,3,0))</f>
        <v/>
      </c>
    </row>
    <row r="39" spans="2:7" ht="18.75" customHeight="1" x14ac:dyDescent="0.4">
      <c r="B39" s="5">
        <f>IF(OR(B38="",B38=EOMONTH($B$9,0)),"",B38+1)</f>
        <v>44439</v>
      </c>
      <c r="C39" s="13" t="str">
        <f t="shared" si="0"/>
        <v>火</v>
      </c>
      <c r="D39" s="16"/>
      <c r="E39" s="20" t="str">
        <f t="shared" si="2"/>
        <v/>
      </c>
      <c r="F39" s="23"/>
      <c r="G39" s="26" t="str">
        <f>IF(ISERROR(VLOOKUP(B39,祝日!$B$2:$D$78,3,0)),"",VLOOKUP(B39,祝日!$B$2:$D$78,3,0))</f>
        <v/>
      </c>
    </row>
    <row r="40" spans="2:7" s="1" customFormat="1" ht="22.5" customHeight="1" x14ac:dyDescent="0.4">
      <c r="B40" s="6"/>
      <c r="C40" s="7"/>
      <c r="D40" s="17" t="s">
        <v>43</v>
      </c>
      <c r="E40" s="21">
        <f>COUNTIF(E9:E39,"真夏日")</f>
        <v>11</v>
      </c>
      <c r="F40" s="24"/>
    </row>
    <row r="41" spans="2:7" s="1" customFormat="1" x14ac:dyDescent="0.4">
      <c r="B41" s="7"/>
      <c r="C41" s="7"/>
      <c r="D41" s="7"/>
      <c r="E41" s="7"/>
    </row>
    <row r="42" spans="2:7" s="1" customFormat="1" x14ac:dyDescent="0.4"/>
    <row r="43" spans="2:7" s="1" customFormat="1" x14ac:dyDescent="0.4"/>
    <row r="44" spans="2:7" s="1" customFormat="1" x14ac:dyDescent="0.4"/>
    <row r="45" spans="2:7" s="1" customFormat="1" x14ac:dyDescent="0.4"/>
    <row r="46" spans="2:7" s="1" customFormat="1" x14ac:dyDescent="0.4"/>
    <row r="47" spans="2:7" s="1" customFormat="1" x14ac:dyDescent="0.4"/>
    <row r="48" spans="2:7" s="1" customFormat="1" x14ac:dyDescent="0.4"/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</sheetData>
  <phoneticPr fontId="8"/>
  <conditionalFormatting sqref="B9:F39">
    <cfRule type="expression" dxfId="2" priority="1">
      <formula>$G9&lt;&gt;""</formula>
    </cfRule>
    <cfRule type="expression" dxfId="1" priority="2">
      <formula>$C9="日"</formula>
    </cfRule>
    <cfRule type="expression" dxfId="0" priority="3">
      <formula>$C9="土"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8"/>
  <sheetViews>
    <sheetView topLeftCell="A55" workbookViewId="0">
      <selection activeCell="F65" sqref="F65"/>
    </sheetView>
  </sheetViews>
  <sheetFormatPr defaultRowHeight="18.75" x14ac:dyDescent="0.4"/>
  <cols>
    <col min="1" max="1" width="4.375" customWidth="1"/>
    <col min="2" max="2" width="9.25" bestFit="1" customWidth="1"/>
    <col min="3" max="3" width="3.375" bestFit="1" customWidth="1"/>
    <col min="4" max="4" width="13" bestFit="1" customWidth="1"/>
  </cols>
  <sheetData>
    <row r="2" spans="1:4" ht="18.75" customHeight="1" x14ac:dyDescent="0.4">
      <c r="A2" s="51" t="s">
        <v>39</v>
      </c>
      <c r="B2" s="32">
        <v>43219</v>
      </c>
      <c r="C2" s="32" t="str">
        <f t="shared" ref="C2:C60" si="0">TEXT(B2,"aaa")</f>
        <v>日</v>
      </c>
      <c r="D2" s="37" t="s">
        <v>17</v>
      </c>
    </row>
    <row r="3" spans="1:4" x14ac:dyDescent="0.4">
      <c r="A3" s="52"/>
      <c r="B3" s="33">
        <v>43220</v>
      </c>
      <c r="C3" s="33" t="str">
        <f t="shared" si="0"/>
        <v>月</v>
      </c>
      <c r="D3" s="38" t="s">
        <v>20</v>
      </c>
    </row>
    <row r="4" spans="1:4" x14ac:dyDescent="0.4">
      <c r="A4" s="52"/>
      <c r="B4" s="33">
        <v>43223</v>
      </c>
      <c r="C4" s="33" t="str">
        <f t="shared" si="0"/>
        <v>木</v>
      </c>
      <c r="D4" s="38" t="s">
        <v>18</v>
      </c>
    </row>
    <row r="5" spans="1:4" x14ac:dyDescent="0.4">
      <c r="A5" s="52"/>
      <c r="B5" s="33">
        <v>43224</v>
      </c>
      <c r="C5" s="33" t="str">
        <f t="shared" si="0"/>
        <v>金</v>
      </c>
      <c r="D5" s="38" t="s">
        <v>9</v>
      </c>
    </row>
    <row r="6" spans="1:4" x14ac:dyDescent="0.4">
      <c r="A6" s="52"/>
      <c r="B6" s="33">
        <v>43225</v>
      </c>
      <c r="C6" s="33" t="str">
        <f t="shared" si="0"/>
        <v>土</v>
      </c>
      <c r="D6" s="38" t="s">
        <v>19</v>
      </c>
    </row>
    <row r="7" spans="1:4" x14ac:dyDescent="0.4">
      <c r="A7" s="52"/>
      <c r="B7" s="33">
        <v>43297</v>
      </c>
      <c r="C7" s="33" t="str">
        <f t="shared" si="0"/>
        <v>月</v>
      </c>
      <c r="D7" s="38" t="s">
        <v>21</v>
      </c>
    </row>
    <row r="8" spans="1:4" x14ac:dyDescent="0.4">
      <c r="A8" s="52"/>
      <c r="B8" s="33">
        <v>43323</v>
      </c>
      <c r="C8" s="33" t="str">
        <f t="shared" si="0"/>
        <v>土</v>
      </c>
      <c r="D8" s="38" t="s">
        <v>22</v>
      </c>
    </row>
    <row r="9" spans="1:4" x14ac:dyDescent="0.4">
      <c r="A9" s="52"/>
      <c r="B9" s="33">
        <v>43360</v>
      </c>
      <c r="C9" s="33" t="str">
        <f t="shared" si="0"/>
        <v>月</v>
      </c>
      <c r="D9" s="38" t="s">
        <v>23</v>
      </c>
    </row>
    <row r="10" spans="1:4" x14ac:dyDescent="0.4">
      <c r="A10" s="52"/>
      <c r="B10" s="33">
        <v>43366</v>
      </c>
      <c r="C10" s="33" t="str">
        <f t="shared" si="0"/>
        <v>日</v>
      </c>
      <c r="D10" s="38" t="s">
        <v>24</v>
      </c>
    </row>
    <row r="11" spans="1:4" x14ac:dyDescent="0.4">
      <c r="A11" s="52"/>
      <c r="B11" s="33">
        <v>43367</v>
      </c>
      <c r="C11" s="33" t="str">
        <f t="shared" si="0"/>
        <v>月</v>
      </c>
      <c r="D11" s="38" t="s">
        <v>20</v>
      </c>
    </row>
    <row r="12" spans="1:4" x14ac:dyDescent="0.4">
      <c r="A12" s="52"/>
      <c r="B12" s="33">
        <v>43381</v>
      </c>
      <c r="C12" s="33" t="str">
        <f t="shared" si="0"/>
        <v>月</v>
      </c>
      <c r="D12" s="38" t="s">
        <v>27</v>
      </c>
    </row>
    <row r="13" spans="1:4" x14ac:dyDescent="0.4">
      <c r="A13" s="52"/>
      <c r="B13" s="33">
        <v>43407</v>
      </c>
      <c r="C13" s="33" t="str">
        <f t="shared" si="0"/>
        <v>土</v>
      </c>
      <c r="D13" s="38" t="s">
        <v>28</v>
      </c>
    </row>
    <row r="14" spans="1:4" x14ac:dyDescent="0.4">
      <c r="A14" s="52"/>
      <c r="B14" s="33">
        <v>43427</v>
      </c>
      <c r="C14" s="33" t="str">
        <f t="shared" si="0"/>
        <v>金</v>
      </c>
      <c r="D14" s="38" t="s">
        <v>12</v>
      </c>
    </row>
    <row r="15" spans="1:4" x14ac:dyDescent="0.4">
      <c r="A15" s="52"/>
      <c r="B15" s="33">
        <v>43457</v>
      </c>
      <c r="C15" s="33" t="str">
        <f t="shared" si="0"/>
        <v>日</v>
      </c>
      <c r="D15" s="38" t="s">
        <v>29</v>
      </c>
    </row>
    <row r="16" spans="1:4" x14ac:dyDescent="0.4">
      <c r="A16" s="52"/>
      <c r="B16" s="33">
        <v>43458</v>
      </c>
      <c r="C16" s="33" t="str">
        <f t="shared" si="0"/>
        <v>月</v>
      </c>
      <c r="D16" s="38" t="s">
        <v>20</v>
      </c>
    </row>
    <row r="17" spans="1:4" x14ac:dyDescent="0.4">
      <c r="A17" s="52"/>
      <c r="B17" s="33">
        <v>43466</v>
      </c>
      <c r="C17" s="33" t="str">
        <f t="shared" si="0"/>
        <v>火</v>
      </c>
      <c r="D17" s="38" t="s">
        <v>16</v>
      </c>
    </row>
    <row r="18" spans="1:4" x14ac:dyDescent="0.4">
      <c r="A18" s="52"/>
      <c r="B18" s="33">
        <v>43479</v>
      </c>
      <c r="C18" s="33" t="str">
        <f t="shared" si="0"/>
        <v>月</v>
      </c>
      <c r="D18" s="38" t="s">
        <v>8</v>
      </c>
    </row>
    <row r="19" spans="1:4" x14ac:dyDescent="0.4">
      <c r="A19" s="52"/>
      <c r="B19" s="33">
        <v>43507</v>
      </c>
      <c r="C19" s="33" t="str">
        <f t="shared" si="0"/>
        <v>月</v>
      </c>
      <c r="D19" s="38" t="s">
        <v>30</v>
      </c>
    </row>
    <row r="20" spans="1:4" x14ac:dyDescent="0.4">
      <c r="A20" s="53"/>
      <c r="B20" s="34">
        <v>43545</v>
      </c>
      <c r="C20" s="34" t="str">
        <f t="shared" si="0"/>
        <v>木</v>
      </c>
      <c r="D20" s="39" t="s">
        <v>32</v>
      </c>
    </row>
    <row r="21" spans="1:4" x14ac:dyDescent="0.4">
      <c r="A21" s="51" t="s">
        <v>40</v>
      </c>
      <c r="B21" s="32">
        <v>43584</v>
      </c>
      <c r="C21" s="32" t="str">
        <f t="shared" si="0"/>
        <v>月</v>
      </c>
      <c r="D21" s="37" t="s">
        <v>17</v>
      </c>
    </row>
    <row r="22" spans="1:4" x14ac:dyDescent="0.4">
      <c r="A22" s="52"/>
      <c r="B22" s="33">
        <v>43585</v>
      </c>
      <c r="C22" s="33" t="str">
        <f t="shared" si="0"/>
        <v>火</v>
      </c>
      <c r="D22" s="38" t="s">
        <v>31</v>
      </c>
    </row>
    <row r="23" spans="1:4" x14ac:dyDescent="0.4">
      <c r="A23" s="52"/>
      <c r="B23" s="33">
        <v>43586</v>
      </c>
      <c r="C23" s="33" t="str">
        <f t="shared" si="0"/>
        <v>水</v>
      </c>
      <c r="D23" s="38" t="s">
        <v>4</v>
      </c>
    </row>
    <row r="24" spans="1:4" x14ac:dyDescent="0.4">
      <c r="A24" s="52"/>
      <c r="B24" s="33">
        <v>43587</v>
      </c>
      <c r="C24" s="33" t="str">
        <f t="shared" si="0"/>
        <v>木</v>
      </c>
      <c r="D24" s="38" t="s">
        <v>31</v>
      </c>
    </row>
    <row r="25" spans="1:4" x14ac:dyDescent="0.4">
      <c r="A25" s="52"/>
      <c r="B25" s="33">
        <v>43588</v>
      </c>
      <c r="C25" s="33" t="str">
        <f t="shared" si="0"/>
        <v>金</v>
      </c>
      <c r="D25" s="38" t="s">
        <v>18</v>
      </c>
    </row>
    <row r="26" spans="1:4" x14ac:dyDescent="0.4">
      <c r="A26" s="52"/>
      <c r="B26" s="33">
        <v>43589</v>
      </c>
      <c r="C26" s="33" t="str">
        <f t="shared" si="0"/>
        <v>土</v>
      </c>
      <c r="D26" s="38" t="s">
        <v>9</v>
      </c>
    </row>
    <row r="27" spans="1:4" x14ac:dyDescent="0.4">
      <c r="A27" s="52"/>
      <c r="B27" s="33">
        <v>43590</v>
      </c>
      <c r="C27" s="33" t="str">
        <f t="shared" si="0"/>
        <v>日</v>
      </c>
      <c r="D27" s="38" t="s">
        <v>19</v>
      </c>
    </row>
    <row r="28" spans="1:4" x14ac:dyDescent="0.4">
      <c r="A28" s="52"/>
      <c r="B28" s="33">
        <v>43591</v>
      </c>
      <c r="C28" s="33" t="str">
        <f t="shared" si="0"/>
        <v>月</v>
      </c>
      <c r="D28" s="38" t="s">
        <v>20</v>
      </c>
    </row>
    <row r="29" spans="1:4" x14ac:dyDescent="0.4">
      <c r="A29" s="52"/>
      <c r="B29" s="33">
        <v>43661</v>
      </c>
      <c r="C29" s="33" t="str">
        <f t="shared" si="0"/>
        <v>月</v>
      </c>
      <c r="D29" s="38" t="s">
        <v>21</v>
      </c>
    </row>
    <row r="30" spans="1:4" x14ac:dyDescent="0.4">
      <c r="A30" s="52"/>
      <c r="B30" s="33">
        <v>43688</v>
      </c>
      <c r="C30" s="33" t="str">
        <f t="shared" si="0"/>
        <v>日</v>
      </c>
      <c r="D30" s="38" t="s">
        <v>22</v>
      </c>
    </row>
    <row r="31" spans="1:4" x14ac:dyDescent="0.4">
      <c r="A31" s="52"/>
      <c r="B31" s="33">
        <v>43689</v>
      </c>
      <c r="C31" s="33" t="str">
        <f t="shared" si="0"/>
        <v>月</v>
      </c>
      <c r="D31" s="38" t="s">
        <v>20</v>
      </c>
    </row>
    <row r="32" spans="1:4" x14ac:dyDescent="0.4">
      <c r="A32" s="52"/>
      <c r="B32" s="33">
        <v>43724</v>
      </c>
      <c r="C32" s="33" t="str">
        <f t="shared" si="0"/>
        <v>月</v>
      </c>
      <c r="D32" s="38" t="s">
        <v>23</v>
      </c>
    </row>
    <row r="33" spans="1:4" x14ac:dyDescent="0.4">
      <c r="A33" s="52"/>
      <c r="B33" s="33">
        <v>43731</v>
      </c>
      <c r="C33" s="33" t="str">
        <f t="shared" si="0"/>
        <v>月</v>
      </c>
      <c r="D33" s="38" t="s">
        <v>24</v>
      </c>
    </row>
    <row r="34" spans="1:4" x14ac:dyDescent="0.4">
      <c r="A34" s="52"/>
      <c r="B34" s="33">
        <v>43752</v>
      </c>
      <c r="C34" s="33" t="str">
        <f t="shared" si="0"/>
        <v>月</v>
      </c>
      <c r="D34" s="38" t="s">
        <v>27</v>
      </c>
    </row>
    <row r="35" spans="1:4" x14ac:dyDescent="0.4">
      <c r="A35" s="52"/>
      <c r="B35" s="33">
        <v>43760</v>
      </c>
      <c r="C35" s="33" t="str">
        <f t="shared" si="0"/>
        <v>火</v>
      </c>
      <c r="D35" s="38" t="s">
        <v>3</v>
      </c>
    </row>
    <row r="36" spans="1:4" x14ac:dyDescent="0.4">
      <c r="A36" s="52"/>
      <c r="B36" s="33">
        <v>43772</v>
      </c>
      <c r="C36" s="33" t="str">
        <f t="shared" si="0"/>
        <v>日</v>
      </c>
      <c r="D36" s="38" t="s">
        <v>28</v>
      </c>
    </row>
    <row r="37" spans="1:4" x14ac:dyDescent="0.4">
      <c r="A37" s="52"/>
      <c r="B37" s="33">
        <v>43773</v>
      </c>
      <c r="C37" s="33" t="str">
        <f t="shared" si="0"/>
        <v>月</v>
      </c>
      <c r="D37" s="38" t="s">
        <v>20</v>
      </c>
    </row>
    <row r="38" spans="1:4" x14ac:dyDescent="0.4">
      <c r="A38" s="52"/>
      <c r="B38" s="33">
        <v>43792</v>
      </c>
      <c r="C38" s="33" t="str">
        <f t="shared" si="0"/>
        <v>土</v>
      </c>
      <c r="D38" s="38" t="s">
        <v>12</v>
      </c>
    </row>
    <row r="39" spans="1:4" x14ac:dyDescent="0.4">
      <c r="A39" s="52"/>
      <c r="B39" s="33">
        <v>43831</v>
      </c>
      <c r="C39" s="33" t="str">
        <f t="shared" si="0"/>
        <v>水</v>
      </c>
      <c r="D39" s="38" t="s">
        <v>16</v>
      </c>
    </row>
    <row r="40" spans="1:4" x14ac:dyDescent="0.4">
      <c r="A40" s="52"/>
      <c r="B40" s="33">
        <v>43843</v>
      </c>
      <c r="C40" s="33" t="str">
        <f t="shared" si="0"/>
        <v>月</v>
      </c>
      <c r="D40" s="38" t="s">
        <v>8</v>
      </c>
    </row>
    <row r="41" spans="1:4" x14ac:dyDescent="0.4">
      <c r="A41" s="52"/>
      <c r="B41" s="33">
        <v>43872</v>
      </c>
      <c r="C41" s="33" t="str">
        <f t="shared" si="0"/>
        <v>火</v>
      </c>
      <c r="D41" s="38" t="s">
        <v>30</v>
      </c>
    </row>
    <row r="42" spans="1:4" x14ac:dyDescent="0.4">
      <c r="A42" s="52"/>
      <c r="B42" s="33">
        <v>43884</v>
      </c>
      <c r="C42" s="33" t="str">
        <f t="shared" si="0"/>
        <v>日</v>
      </c>
      <c r="D42" s="38" t="s">
        <v>29</v>
      </c>
    </row>
    <row r="43" spans="1:4" x14ac:dyDescent="0.4">
      <c r="A43" s="52"/>
      <c r="B43" s="33">
        <v>43885</v>
      </c>
      <c r="C43" s="33" t="str">
        <f t="shared" si="0"/>
        <v>月</v>
      </c>
      <c r="D43" s="38" t="s">
        <v>20</v>
      </c>
    </row>
    <row r="44" spans="1:4" x14ac:dyDescent="0.4">
      <c r="A44" s="54"/>
      <c r="B44" s="35">
        <v>43910</v>
      </c>
      <c r="C44" s="35" t="str">
        <f t="shared" si="0"/>
        <v>金</v>
      </c>
      <c r="D44" s="40" t="s">
        <v>32</v>
      </c>
    </row>
    <row r="45" spans="1:4" x14ac:dyDescent="0.4">
      <c r="A45" s="51" t="s">
        <v>41</v>
      </c>
      <c r="B45" s="32">
        <v>43950</v>
      </c>
      <c r="C45" s="32" t="str">
        <f t="shared" si="0"/>
        <v>水</v>
      </c>
      <c r="D45" s="37" t="s">
        <v>17</v>
      </c>
    </row>
    <row r="46" spans="1:4" x14ac:dyDescent="0.4">
      <c r="A46" s="52"/>
      <c r="B46" s="33">
        <v>43954</v>
      </c>
      <c r="C46" s="33" t="str">
        <f t="shared" si="0"/>
        <v>日</v>
      </c>
      <c r="D46" s="38" t="s">
        <v>18</v>
      </c>
    </row>
    <row r="47" spans="1:4" x14ac:dyDescent="0.4">
      <c r="A47" s="52"/>
      <c r="B47" s="33">
        <v>43955</v>
      </c>
      <c r="C47" s="33" t="str">
        <f t="shared" si="0"/>
        <v>月</v>
      </c>
      <c r="D47" s="38" t="s">
        <v>9</v>
      </c>
    </row>
    <row r="48" spans="1:4" x14ac:dyDescent="0.4">
      <c r="A48" s="52"/>
      <c r="B48" s="33">
        <v>43956</v>
      </c>
      <c r="C48" s="33" t="str">
        <f t="shared" si="0"/>
        <v>火</v>
      </c>
      <c r="D48" s="38" t="s">
        <v>19</v>
      </c>
    </row>
    <row r="49" spans="1:5" x14ac:dyDescent="0.4">
      <c r="A49" s="52"/>
      <c r="B49" s="33">
        <v>43957</v>
      </c>
      <c r="C49" s="33" t="str">
        <f t="shared" si="0"/>
        <v>水</v>
      </c>
      <c r="D49" s="38" t="s">
        <v>20</v>
      </c>
    </row>
    <row r="50" spans="1:5" x14ac:dyDescent="0.4">
      <c r="A50" s="52"/>
      <c r="B50" s="33">
        <v>44035</v>
      </c>
      <c r="C50" s="33" t="str">
        <f t="shared" si="0"/>
        <v>木</v>
      </c>
      <c r="D50" s="38" t="s">
        <v>21</v>
      </c>
    </row>
    <row r="51" spans="1:5" x14ac:dyDescent="0.4">
      <c r="A51" s="52"/>
      <c r="B51" s="33">
        <v>44036</v>
      </c>
      <c r="C51" s="33" t="str">
        <f t="shared" si="0"/>
        <v>金</v>
      </c>
      <c r="D51" s="38" t="s">
        <v>42</v>
      </c>
    </row>
    <row r="52" spans="1:5" x14ac:dyDescent="0.4">
      <c r="A52" s="52"/>
      <c r="B52" s="33">
        <v>44053</v>
      </c>
      <c r="C52" s="33" t="str">
        <f t="shared" si="0"/>
        <v>月</v>
      </c>
      <c r="D52" s="38" t="s">
        <v>22</v>
      </c>
    </row>
    <row r="53" spans="1:5" x14ac:dyDescent="0.4">
      <c r="A53" s="52"/>
      <c r="B53" s="33">
        <v>44095</v>
      </c>
      <c r="C53" s="33" t="str">
        <f t="shared" si="0"/>
        <v>月</v>
      </c>
      <c r="D53" s="38" t="s">
        <v>23</v>
      </c>
    </row>
    <row r="54" spans="1:5" x14ac:dyDescent="0.4">
      <c r="A54" s="52"/>
      <c r="B54" s="33">
        <v>44096</v>
      </c>
      <c r="C54" s="33" t="str">
        <f t="shared" si="0"/>
        <v>火</v>
      </c>
      <c r="D54" s="38" t="s">
        <v>24</v>
      </c>
    </row>
    <row r="55" spans="1:5" x14ac:dyDescent="0.4">
      <c r="A55" s="52"/>
      <c r="B55" s="33">
        <v>44138</v>
      </c>
      <c r="C55" s="33" t="str">
        <f t="shared" si="0"/>
        <v>火</v>
      </c>
      <c r="D55" s="38" t="s">
        <v>28</v>
      </c>
    </row>
    <row r="56" spans="1:5" x14ac:dyDescent="0.4">
      <c r="A56" s="52"/>
      <c r="B56" s="33">
        <v>44158</v>
      </c>
      <c r="C56" s="33" t="str">
        <f t="shared" si="0"/>
        <v>月</v>
      </c>
      <c r="D56" s="38" t="s">
        <v>12</v>
      </c>
    </row>
    <row r="57" spans="1:5" x14ac:dyDescent="0.4">
      <c r="A57" s="54"/>
      <c r="B57" s="33">
        <v>44197</v>
      </c>
      <c r="C57" s="33" t="str">
        <f t="shared" si="0"/>
        <v>金</v>
      </c>
      <c r="D57" s="38" t="s">
        <v>16</v>
      </c>
    </row>
    <row r="58" spans="1:5" x14ac:dyDescent="0.4">
      <c r="A58" s="54"/>
      <c r="B58" s="33">
        <v>44207</v>
      </c>
      <c r="C58" s="33" t="str">
        <f t="shared" si="0"/>
        <v>月</v>
      </c>
      <c r="D58" s="38" t="s">
        <v>8</v>
      </c>
    </row>
    <row r="59" spans="1:5" x14ac:dyDescent="0.4">
      <c r="A59" s="54"/>
      <c r="B59" s="33">
        <v>44238</v>
      </c>
      <c r="C59" s="33" t="str">
        <f t="shared" si="0"/>
        <v>木</v>
      </c>
      <c r="D59" s="38" t="s">
        <v>30</v>
      </c>
    </row>
    <row r="60" spans="1:5" x14ac:dyDescent="0.4">
      <c r="A60" s="54"/>
      <c r="B60" s="36">
        <v>44276</v>
      </c>
      <c r="C60" s="36" t="str">
        <f t="shared" si="0"/>
        <v>日</v>
      </c>
      <c r="D60" s="41" t="s">
        <v>2</v>
      </c>
      <c r="E60" t="s">
        <v>1</v>
      </c>
    </row>
    <row r="61" spans="1:5" ht="19.5" thickBot="1" x14ac:dyDescent="0.45">
      <c r="A61" s="53"/>
      <c r="B61" s="34"/>
      <c r="C61" s="34"/>
      <c r="D61" s="39"/>
    </row>
    <row r="62" spans="1:5" x14ac:dyDescent="0.4">
      <c r="A62" s="51" t="s">
        <v>47</v>
      </c>
      <c r="B62" s="32">
        <v>44315</v>
      </c>
      <c r="C62" s="32" t="str">
        <f>TEXT(B62,"aaa")</f>
        <v>木</v>
      </c>
      <c r="D62" s="37" t="s">
        <v>48</v>
      </c>
    </row>
    <row r="63" spans="1:5" x14ac:dyDescent="0.4">
      <c r="A63" s="52"/>
      <c r="B63" s="33">
        <v>44319</v>
      </c>
      <c r="C63" s="33" t="str">
        <f t="shared" ref="C63:C64" si="1">TEXT(B63,"aaa")</f>
        <v>月</v>
      </c>
      <c r="D63" s="38" t="s">
        <v>49</v>
      </c>
    </row>
    <row r="64" spans="1:5" x14ac:dyDescent="0.4">
      <c r="A64" s="52"/>
      <c r="B64" s="33">
        <v>44320</v>
      </c>
      <c r="C64" s="33" t="str">
        <f t="shared" si="1"/>
        <v>火</v>
      </c>
      <c r="D64" s="38" t="s">
        <v>50</v>
      </c>
    </row>
    <row r="65" spans="1:5" x14ac:dyDescent="0.4">
      <c r="A65" s="52"/>
      <c r="B65" s="33">
        <v>44321</v>
      </c>
      <c r="C65" s="33" t="str">
        <f>TEXT(B65,"aaa")</f>
        <v>水</v>
      </c>
      <c r="D65" s="38" t="s">
        <v>51</v>
      </c>
    </row>
    <row r="66" spans="1:5" x14ac:dyDescent="0.4">
      <c r="A66" s="52"/>
      <c r="B66" s="33">
        <v>44396</v>
      </c>
      <c r="C66" s="33" t="str">
        <f t="shared" ref="C66:C77" si="2">TEXT(B66,"aaa")</f>
        <v>月</v>
      </c>
      <c r="D66" s="38" t="s">
        <v>52</v>
      </c>
    </row>
    <row r="67" spans="1:5" x14ac:dyDescent="0.4">
      <c r="A67" s="52"/>
      <c r="B67" s="33">
        <v>44419</v>
      </c>
      <c r="C67" s="33" t="str">
        <f t="shared" si="2"/>
        <v>水</v>
      </c>
      <c r="D67" s="38" t="s">
        <v>53</v>
      </c>
    </row>
    <row r="68" spans="1:5" x14ac:dyDescent="0.4">
      <c r="A68" s="52"/>
      <c r="B68" s="33">
        <v>44459</v>
      </c>
      <c r="C68" s="33" t="str">
        <f t="shared" si="2"/>
        <v>月</v>
      </c>
      <c r="D68" s="38" t="s">
        <v>54</v>
      </c>
    </row>
    <row r="69" spans="1:5" x14ac:dyDescent="0.4">
      <c r="A69" s="52"/>
      <c r="B69" s="33">
        <v>44462</v>
      </c>
      <c r="C69" s="33" t="str">
        <f t="shared" si="2"/>
        <v>木</v>
      </c>
      <c r="D69" s="38" t="s">
        <v>55</v>
      </c>
    </row>
    <row r="70" spans="1:5" x14ac:dyDescent="0.4">
      <c r="A70" s="52"/>
      <c r="B70" s="33">
        <v>44480</v>
      </c>
      <c r="C70" s="33" t="str">
        <f t="shared" si="2"/>
        <v>月</v>
      </c>
      <c r="D70" s="38" t="s">
        <v>56</v>
      </c>
    </row>
    <row r="71" spans="1:5" x14ac:dyDescent="0.4">
      <c r="A71" s="52"/>
      <c r="B71" s="33">
        <v>44503</v>
      </c>
      <c r="C71" s="33" t="str">
        <f t="shared" si="2"/>
        <v>水</v>
      </c>
      <c r="D71" s="38" t="s">
        <v>57</v>
      </c>
    </row>
    <row r="72" spans="1:5" x14ac:dyDescent="0.4">
      <c r="A72" s="52"/>
      <c r="B72" s="33">
        <v>44523</v>
      </c>
      <c r="C72" s="33" t="str">
        <f t="shared" si="2"/>
        <v>火</v>
      </c>
      <c r="D72" s="38" t="s">
        <v>58</v>
      </c>
    </row>
    <row r="73" spans="1:5" x14ac:dyDescent="0.4">
      <c r="A73" s="54"/>
      <c r="B73" s="33">
        <v>44562</v>
      </c>
      <c r="C73" s="33" t="str">
        <f t="shared" si="2"/>
        <v>土</v>
      </c>
      <c r="D73" s="38" t="s">
        <v>59</v>
      </c>
    </row>
    <row r="74" spans="1:5" x14ac:dyDescent="0.4">
      <c r="A74" s="54"/>
      <c r="B74" s="33">
        <v>44571</v>
      </c>
      <c r="C74" s="33" t="str">
        <f t="shared" si="2"/>
        <v>月</v>
      </c>
      <c r="D74" s="38" t="s">
        <v>60</v>
      </c>
    </row>
    <row r="75" spans="1:5" x14ac:dyDescent="0.4">
      <c r="A75" s="54"/>
      <c r="B75" s="33">
        <v>44603</v>
      </c>
      <c r="C75" s="33" t="str">
        <f t="shared" si="2"/>
        <v>金</v>
      </c>
      <c r="D75" s="38" t="s">
        <v>61</v>
      </c>
    </row>
    <row r="76" spans="1:5" x14ac:dyDescent="0.4">
      <c r="A76" s="54"/>
      <c r="B76" s="33">
        <v>44615</v>
      </c>
      <c r="C76" s="33" t="str">
        <f t="shared" si="2"/>
        <v>水</v>
      </c>
      <c r="D76" s="40" t="s">
        <v>62</v>
      </c>
    </row>
    <row r="77" spans="1:5" x14ac:dyDescent="0.4">
      <c r="A77" s="54"/>
      <c r="B77" s="36">
        <v>44640</v>
      </c>
      <c r="C77" s="36" t="str">
        <f t="shared" si="2"/>
        <v>日</v>
      </c>
      <c r="D77" s="41" t="s">
        <v>63</v>
      </c>
      <c r="E77" t="s">
        <v>64</v>
      </c>
    </row>
    <row r="78" spans="1:5" ht="19.5" thickBot="1" x14ac:dyDescent="0.45">
      <c r="A78" s="53"/>
      <c r="B78" s="34"/>
      <c r="C78" s="34"/>
      <c r="D78" s="39"/>
    </row>
  </sheetData>
  <mergeCells count="4">
    <mergeCell ref="A2:A20"/>
    <mergeCell ref="A21:A44"/>
    <mergeCell ref="A45:A61"/>
    <mergeCell ref="A62:A7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2021年版</vt:lpstr>
      <vt:lpstr>記入例</vt:lpstr>
      <vt:lpstr>祝日</vt:lpstr>
      <vt:lpstr>'2021年版'!Print_Area</vt:lpstr>
      <vt:lpstr>記入例!Print_Area</vt:lpstr>
    </vt:vector>
  </TitlesOfParts>
  <Company>千葉県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城野 秀明</cp:lastModifiedBy>
  <cp:lastPrinted>2020-08-20T06:26:09Z</cp:lastPrinted>
  <dcterms:created xsi:type="dcterms:W3CDTF">2017-12-13T00:12:47Z</dcterms:created>
  <dcterms:modified xsi:type="dcterms:W3CDTF">2021-03-25T05:27:03Z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2020-08-17T02:10:44Z</vt:filetime>
  </property>
</Properties>
</file>